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05" yWindow="-105" windowWidth="23250" windowHeight="12570"/>
  </bookViews>
  <sheets>
    <sheet name="1. F.OCCUP.E FORMAZ." sheetId="6" r:id="rId1"/>
    <sheet name="2. F. INFRASTRUTT." sheetId="8" r:id="rId2"/>
    <sheet name="3.F. INFRASTRUTT.aggreg.settori" sheetId="10" r:id="rId3"/>
    <sheet name="4. F. STRATEGICO" sheetId="7" r:id="rId4"/>
    <sheet name="5.F. STRATEGICO aggreg. settori" sheetId="12" r:id="rId5"/>
    <sheet name=" 6. DELIB.6-2012 e post" sheetId="9" r:id="rId6"/>
  </sheets>
  <definedNames>
    <definedName name="_xlnm.Print_Area" localSheetId="5">' 6. DELIB.6-2012 e post'!$A$1:$H$55</definedName>
    <definedName name="_xlnm.Print_Area" localSheetId="0">'1. F.OCCUP.E FORMAZ.'!$A$1:$H$5</definedName>
    <definedName name="_xlnm.Print_Area" localSheetId="1">'2. F. INFRASTRUTT.'!$A$1:$L$74</definedName>
    <definedName name="_xlnm.Print_Area" localSheetId="2">'3.F. INFRASTRUTT.aggreg.settori'!$A$1:$L$41</definedName>
    <definedName name="_xlnm.Print_Area" localSheetId="3">'4. F. STRATEGICO'!$A$1:$L$44</definedName>
    <definedName name="_xlnm.Print_Area" localSheetId="4">'5.F. STRATEGICO aggreg. settori'!$A$1:$L$39</definedName>
    <definedName name="_xlnm.Print_Titles" localSheetId="5">' 6. DELIB.6-2012 e post'!$1:$3</definedName>
    <definedName name="_xlnm.Print_Titles" localSheetId="1">'2. F. INFRASTRUTT.'!$1:$3</definedName>
    <definedName name="_xlnm.Print_Titles" localSheetId="2">'3.F. INFRASTRUTT.aggreg.settori'!$1:$5</definedName>
    <definedName name="_xlnm.Print_Titles" localSheetId="3">'4. F. STRATEGICO'!$1:$3</definedName>
    <definedName name="_xlnm.Print_Titles" localSheetId="4">'5.F. STRATEGICO aggreg. settori'!$1:$5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39" i="12" l="1"/>
  <c r="E55" i="9" l="1"/>
  <c r="G8" i="9"/>
  <c r="D37" i="10"/>
  <c r="D39" i="10"/>
  <c r="G35" i="9"/>
  <c r="L22" i="10"/>
  <c r="K27" i="12"/>
  <c r="K26" i="12"/>
  <c r="K24" i="12"/>
  <c r="K23" i="12"/>
  <c r="K22" i="12"/>
  <c r="K21" i="12"/>
  <c r="K20" i="12"/>
  <c r="K17" i="12"/>
  <c r="K16" i="12"/>
  <c r="K15" i="12"/>
  <c r="K13" i="12"/>
  <c r="K12" i="12"/>
  <c r="K11" i="12"/>
  <c r="K9" i="12"/>
  <c r="K10" i="12"/>
  <c r="K8" i="12"/>
  <c r="H29" i="12"/>
  <c r="B35" i="12"/>
  <c r="G11" i="7"/>
  <c r="C8" i="12"/>
  <c r="G25" i="12"/>
  <c r="C25" i="12" s="1"/>
  <c r="G18" i="12"/>
  <c r="C18" i="12" s="1"/>
  <c r="G14" i="12"/>
  <c r="B29" i="12"/>
  <c r="C27" i="12"/>
  <c r="C26" i="12"/>
  <c r="C23" i="12"/>
  <c r="C13" i="12"/>
  <c r="C12" i="12"/>
  <c r="E7" i="12"/>
  <c r="C7" i="12" s="1"/>
  <c r="C24" i="12"/>
  <c r="C21" i="12"/>
  <c r="I14" i="12"/>
  <c r="I29" i="12" s="1"/>
  <c r="C20" i="12"/>
  <c r="C19" i="12"/>
  <c r="J19" i="12"/>
  <c r="J29" i="12" s="1"/>
  <c r="G38" i="12" s="1"/>
  <c r="L19" i="10"/>
  <c r="L26" i="10"/>
  <c r="K17" i="10"/>
  <c r="G29" i="12" l="1"/>
  <c r="B38" i="12" s="1"/>
  <c r="D38" i="12" s="1"/>
  <c r="E37" i="12" s="1"/>
  <c r="H37" i="12" s="1"/>
  <c r="C38" i="12"/>
  <c r="K7" i="12"/>
  <c r="K19" i="12"/>
  <c r="K25" i="12"/>
  <c r="K14" i="12"/>
  <c r="K18" i="12"/>
  <c r="E29" i="12"/>
  <c r="B37" i="12" s="1"/>
  <c r="C14" i="12"/>
  <c r="C29" i="12" s="1"/>
  <c r="L27" i="10"/>
  <c r="L25" i="10"/>
  <c r="L24" i="10"/>
  <c r="L21" i="10"/>
  <c r="L20" i="10"/>
  <c r="L16" i="10"/>
  <c r="L10" i="10"/>
  <c r="L9" i="10"/>
  <c r="L8" i="10"/>
  <c r="K14" i="10"/>
  <c r="K11" i="10"/>
  <c r="L11" i="10" s="1"/>
  <c r="K18" i="10"/>
  <c r="J14" i="10"/>
  <c r="J29" i="10" s="1"/>
  <c r="H14" i="10"/>
  <c r="H17" i="10"/>
  <c r="H18" i="10"/>
  <c r="C26" i="10"/>
  <c r="B29" i="10"/>
  <c r="C27" i="10"/>
  <c r="C25" i="10"/>
  <c r="C24" i="10"/>
  <c r="C22" i="10"/>
  <c r="C20" i="10"/>
  <c r="C21" i="10"/>
  <c r="C19" i="10"/>
  <c r="C16" i="10"/>
  <c r="C11" i="10"/>
  <c r="C10" i="10"/>
  <c r="C9" i="10"/>
  <c r="C8" i="10"/>
  <c r="G14" i="10"/>
  <c r="E29" i="10"/>
  <c r="G12" i="10"/>
  <c r="C12" i="10" s="1"/>
  <c r="G18" i="10"/>
  <c r="C18" i="10" s="1"/>
  <c r="G17" i="10"/>
  <c r="C17" i="10" s="1"/>
  <c r="B35" i="10"/>
  <c r="K15" i="8"/>
  <c r="K72" i="8" s="1"/>
  <c r="J72" i="8"/>
  <c r="H72" i="8"/>
  <c r="G72" i="8"/>
  <c r="C72" i="8"/>
  <c r="G20" i="8"/>
  <c r="G56" i="8"/>
  <c r="E66" i="8"/>
  <c r="E70" i="8" s="1"/>
  <c r="C56" i="8"/>
  <c r="G47" i="9"/>
  <c r="K12" i="7"/>
  <c r="K41" i="7" s="1"/>
  <c r="I41" i="7"/>
  <c r="G41" i="7"/>
  <c r="C41" i="7"/>
  <c r="H41" i="7"/>
  <c r="H42" i="7" s="1"/>
  <c r="J73" i="8" l="1"/>
  <c r="K29" i="12"/>
  <c r="K29" i="10"/>
  <c r="G37" i="10" s="1"/>
  <c r="C14" i="10"/>
  <c r="C29" i="10" s="1"/>
  <c r="L14" i="10"/>
  <c r="H29" i="10"/>
  <c r="C38" i="10" s="1"/>
  <c r="D38" i="10" s="1"/>
  <c r="L12" i="10"/>
  <c r="L18" i="10"/>
  <c r="L17" i="10"/>
  <c r="G29" i="10"/>
  <c r="J30" i="10" l="1"/>
  <c r="E37" i="10"/>
  <c r="H37" i="10" s="1"/>
  <c r="L29" i="10"/>
</calcChain>
</file>

<file path=xl/sharedStrings.xml><?xml version="1.0" encoding="utf-8"?>
<sst xmlns="http://schemas.openxmlformats.org/spreadsheetml/2006/main" count="482" uniqueCount="398">
  <si>
    <t>Delibera CIPE n. 2/2009</t>
  </si>
  <si>
    <t>Delibera CIPE n. 4/2009</t>
  </si>
  <si>
    <t>Delibera CIPE n. 3/2009</t>
  </si>
  <si>
    <t>importi espressi in milioni di euro</t>
  </si>
  <si>
    <t>Delibera CIPE n. 112/2008 - Preassegnazione al Fondo infrastrutture</t>
  </si>
  <si>
    <t>FONTE</t>
  </si>
  <si>
    <t>DOTAZIONE A VALERE SU FSC 2007-2013</t>
  </si>
  <si>
    <t>ASSEGNAZIONI CIPE (destinazioni e importi)</t>
  </si>
  <si>
    <t>NOTE</t>
  </si>
  <si>
    <t>Dotazione iniziale</t>
  </si>
  <si>
    <t>La disposizione prevede un limite massimo annuale di 50 milioni di euro da assegnare da parte del CIPE.</t>
  </si>
  <si>
    <t xml:space="preserve">Programma Tetra per G8 Sardegna </t>
  </si>
  <si>
    <t>Emergenza rifiuti in Campania</t>
  </si>
  <si>
    <t xml:space="preserve">Organizzazione del Vertice G8  </t>
  </si>
  <si>
    <t>Interventi sull'Isola de La Maddalena</t>
  </si>
  <si>
    <t>Delibera CIPE n. 36/2009</t>
  </si>
  <si>
    <t>Delibera CIPE n. 67/2009</t>
  </si>
  <si>
    <t>Fondazione Ri.MED. (attuazione sentenza TAR Sicilia n. 395/2008)</t>
  </si>
  <si>
    <t>Delibera CIPE n. 68/2009</t>
  </si>
  <si>
    <t xml:space="preserve">Delibera CIPE n. 69/2009 </t>
  </si>
  <si>
    <t>Delibera CIPE n. 86/2009</t>
  </si>
  <si>
    <t>Delibera CIPE n. 120/2009</t>
  </si>
  <si>
    <t>Delibera CIPE n. 30/2010</t>
  </si>
  <si>
    <t>Dotazione aggiornata</t>
  </si>
  <si>
    <t>Delibera CIPE n. 1/2011</t>
  </si>
  <si>
    <t>Delibera CIPE n. 15/2011</t>
  </si>
  <si>
    <t>Delibera CIPE n. 17/2011</t>
  </si>
  <si>
    <t>Delibera n. 6/2012</t>
  </si>
  <si>
    <t>Dotazione residua</t>
  </si>
  <si>
    <t>RIDUZIONI O  FINALIZZAZIONI DISPOSTE DALLA  LEGGE  (destinazioni e importi)</t>
  </si>
  <si>
    <t>Fondo strategico per il Paese a sostegno dell'economia reale ex articolo 18, comma 1, lett. b-bis, del decreto-legge n. 185/2008, convertito dalla legge n. 2/2009 (1)</t>
  </si>
  <si>
    <t xml:space="preserve">di cui: destinati dalla delibera CIPE n. 40/2010 in favore del Dipartimento della protezione civile </t>
  </si>
  <si>
    <t>di cui: utilizzati dalla delibera CIPE n. 86/2009 in favore del Ministero dell’Interno</t>
  </si>
  <si>
    <t>Delibera CIPE n. 70/2009</t>
  </si>
  <si>
    <t>Legge n. 69/2009, art. 1 - Banda Larga</t>
  </si>
  <si>
    <t>DL n. 78/2009, art. 4-septies -Istituto sviluppo agroalimentare (ISA)</t>
  </si>
  <si>
    <t>Legge n. 99/2009, art. 3, c. 5- Zone franche urbane</t>
  </si>
  <si>
    <t>DL n. 39/2009, art. 14, c. 1, convertito dalla legge n. 77/2009  e delibere CIPE n. 35 e 95 del 2009 - Interventi di ricostruzione in Abruzzo post-sisma aprile 2009</t>
  </si>
  <si>
    <t>DELIBERE CIPE DI RIFERIMENTO</t>
  </si>
  <si>
    <t>DL n. 107/2011, articolo 4, c. 31, e 10, c. 2, convertito dalla legge  n. 130/2011 -Copertura finanziaria Missioni internazionali delle Forze armate e di polizia</t>
  </si>
  <si>
    <t>TOTALI</t>
  </si>
  <si>
    <t>Ministero Ambiente e tutela del territorio e del mare - Interventi di risanamento ambientale</t>
  </si>
  <si>
    <t>Ministero delle infrastrutture e dei trasporti - Finanziamento dei primi due lotti funzionali della strada statale Olbia – Sassari (Soggetto aggiudicatore ANAS S.p.A)</t>
  </si>
  <si>
    <t xml:space="preserve">Ministero dell’Interno - Programma TETRA </t>
  </si>
  <si>
    <t>Comune di Palermo - Emergenza smaltimento rifiuti</t>
  </si>
  <si>
    <t xml:space="preserve">Regioni Molise e Puglia - Interventi di ricostruzione post terremoto 2002 (reintegro risorse art. 21-bis del DL  n.159/2007 destinate al Piano casa) </t>
  </si>
  <si>
    <t>Ministero dello sviluppo economico -Misure per fronteggiare le situazioni di crisi, tra cui quelle degli stabilimenti FIAT di Pomigliano d'Arco e di Termini Imerese</t>
  </si>
  <si>
    <t>Dipartimento della protezione civile -Interventi per l'emergenza rifiuti in Campania (termovalorizzatore di Acerra) e il  vertice G8 sull’Isola de La Maddalena</t>
  </si>
  <si>
    <t xml:space="preserve">Comune di Vicenza - Intervento  ambientale e  nuovo museo aeronautico nell’area Dal Molin di Vicenza </t>
  </si>
  <si>
    <t>Commissario delegato  di cui all'OPCM n. 3783/2009 - Completamento  primo stralcio funzionale realizzazione  Nuovo Parco della Musica e della Cultura  (Firenze)</t>
  </si>
  <si>
    <t>RIDUZIONI O  FINALIZZAZIONI DISPOSTE DA PROVVEDIMENTI DI LEGGE (destinazioni e importi)</t>
  </si>
  <si>
    <t>RIDUZIONI O FINALIZZAZIONI DISPOSTE PER LEGGE DIRETTAMENTE A CARICO DEL FONDO STRATEGICO E RIEPILOGATE DALLA DELIBERA CIPE N. 30/2010:</t>
  </si>
  <si>
    <t>D.L. n. 5/2009 convertito dalla legge n. 33/2009, art. 8-octies, c. 3 - Reintegro fondo frodi finanziarie ex art. 1, c.343, Legge n. 266/2005</t>
  </si>
  <si>
    <t>D.L. n.180/2008, art. 3 - Diritto allo studio</t>
  </si>
  <si>
    <t>D.L. n.162/2008, art. 3, c. 2 e 2-bis - Agevolazioni tributarie Marche e Umbria</t>
  </si>
  <si>
    <t>Anticipazione da utilizzare nell'esercizio 2009 per fronteggiare le maggiori esigenze segnalate dal Ministro del lavoro, della salute e delle politiche sociali relative al ricorso agli ammortizzatori sociali in deroga nello stesso anno, fermo restando l’importo complessivo di 4 miliardi di euro complessivamente destinato al  Fondo con la delibera  CIPE n. 2/2009.</t>
  </si>
  <si>
    <t>La previsione di legge relativa alla destinazione di 45 milioni di euro per la creazione di Zone franche urbane nel territorio di L'Aquila è stata attuata successivamente con la delibera CIPE n. 39/2010</t>
  </si>
  <si>
    <t>D.L. n.180/2008, art. 4 -Taglio lineare sul FSC (ex FAS) a copertura del provvedimento</t>
  </si>
  <si>
    <t>D.L. n. 5/2009 convertito dalla legge n. 33/2009, art. 7-quinquies, c. 4 - Reintegro fondo frodi finanziarie ex art. 1, c.343, legge n. 266/2005</t>
  </si>
  <si>
    <t>D.L. n. 5/2009 convertito dalla legge n. 33/2009, art. 7-quinquies, c. 8 -Incremento dotazione del Fondo di garanzia di cui all'art. 15 legge n. 266/1997</t>
  </si>
  <si>
    <t>DL n. 195/2009, art. 18 -Copertura finanziaria interventi relativi all'emergenza rifiuti in Campania</t>
  </si>
  <si>
    <t>DL n. 39/2009, art. 10, c. 1-bis, convertito dalla legge n. 77/2009  - Individuazione di zone franche urbane nella Regione Abruzzo</t>
  </si>
  <si>
    <t xml:space="preserve">Riduzione della quota residua del Fondo strategico (250,66 milioni) a copertura di tagli disposti dalla legge n. 122/2010 sul FSC (ex FAS) </t>
  </si>
  <si>
    <t>AUTORIZZAZIONI DI SPESA DISPOSTE PER LEGGE IN VIA GENERICA A  VALERE SUL FSC (EX FAS),  SUCCESSIVAMENTE IMPUTATE  DALLA DELIBERA CIPE N. 30/2010 SPECIFICAMENTE A CARICO  DEL FONDO STRATEGICO:</t>
  </si>
  <si>
    <t>FINALIZZAZIONI DI LEGGE  (destinazioni e importi)</t>
  </si>
  <si>
    <t>Legge  12/11/2011, n. 183 (legge di stabilità 2012), articolo 33, comma 3</t>
  </si>
  <si>
    <t>Nuova dotazione per l'anno 2015</t>
  </si>
  <si>
    <t>Manutenzione straordinaria della rete ferroviaria di cui al Contratto di programma 2007-2011, aggiornamento 2009</t>
  </si>
  <si>
    <t>Linea ferroviaria AV/AC Milano-Verona “Lotto funzionale Treviglio-Brescia – I° lotto costruttivo"</t>
  </si>
  <si>
    <t>Linea ferroviaria AV/AV Genova-Milano “Terzo Valico dei Giovi – I° lotto costruttivo"</t>
  </si>
  <si>
    <t>Dotazione  aggiornata</t>
  </si>
  <si>
    <t xml:space="preserve">Viabilità secondaria Sicilia e Calabria </t>
  </si>
  <si>
    <t xml:space="preserve">SS 106 Jonica- Variante di Nova Siri </t>
  </si>
  <si>
    <t xml:space="preserve">SS 640 "Porto Empedocle" </t>
  </si>
  <si>
    <t>Traforo autostradale del Frejus- Galleria di sicurezza</t>
  </si>
  <si>
    <t xml:space="preserve">Nuova sede Scuola Europea di Parma </t>
  </si>
  <si>
    <t>Ferrovie del Sud Est- Automazione passaggi a livello area di Bari</t>
  </si>
  <si>
    <t>Metro Campania nord est linea C5, Piscinola-Aversa</t>
  </si>
  <si>
    <t>S.S.639 Sistema pedemontano Lecco-Bergamo</t>
  </si>
  <si>
    <t>Linea metropolitana Milano M5 (Garibaldi FS - san Siro)</t>
  </si>
  <si>
    <t>Collegamento tang.le Napoli e porto di Pozzuoli - 2° lotto</t>
  </si>
  <si>
    <t>Ferrovie del Sud Est- Impianti di segnalamento e sicurezza nel comprensorio barese</t>
  </si>
  <si>
    <t>Variante di Cannitello</t>
  </si>
  <si>
    <t>Piano straord. Stralcio sul patrimonio scolastico</t>
  </si>
  <si>
    <t>Linea C Metropolitana di Roma</t>
  </si>
  <si>
    <t>Linea ferroviaria Torino-Lione</t>
  </si>
  <si>
    <t>Piastra portuale di Taranto</t>
  </si>
  <si>
    <t>Ferrovie del Sud Est- Elettrificazione linea ferroviaria</t>
  </si>
  <si>
    <t>Ferrovie del Sud Est- inquinamento acustico linea Bari Taranto</t>
  </si>
  <si>
    <t>Contratto di programma Powertrain</t>
  </si>
  <si>
    <t>Contratto di programma Sevel</t>
  </si>
  <si>
    <t>Fondazione Rimed</t>
  </si>
  <si>
    <t>Emergenza rifiuti nel Comune di Palermo</t>
  </si>
  <si>
    <t>Area Dal Molin di Vicenza</t>
  </si>
  <si>
    <t>Nuovo parco della Musica di Firenze</t>
  </si>
  <si>
    <t>Programmi settore agricolo</t>
  </si>
  <si>
    <t>TOTALE ASSEGNAZIONI TAB. 4 DELIBERA CIPE N. 6/2012</t>
  </si>
  <si>
    <t>Delibera CIPE n. 6/2012</t>
  </si>
  <si>
    <t>Dotazione aggiornata FSC 2007-2013 per le AACC</t>
  </si>
  <si>
    <t xml:space="preserve">Risorse residue del FSC 2000-2006 e antecedenti al 2000 </t>
  </si>
  <si>
    <t>Misure agevolative per l'autoimprenditorialità e l'autoimpiego (Invitalia)</t>
  </si>
  <si>
    <t>Misure agevolative per la nuova imprenditorialità in agricoltura (Ismea)</t>
  </si>
  <si>
    <t>Interventi prioritari  nel settore dei beni e delle attività culturali - Sedi museali  di rilievo nazionale (MIBACT)</t>
  </si>
  <si>
    <t>Completamento museo nazionale di Reggio Calabria (PCM)</t>
  </si>
  <si>
    <t>Fondazione "IDIS-Città della scienza" (MIUR)</t>
  </si>
  <si>
    <t>Bonifiche siti inquinati -ENEA (MISE)</t>
  </si>
  <si>
    <t>Delibera CIPE n. 132/2012</t>
  </si>
  <si>
    <t>(A+B)</t>
  </si>
  <si>
    <t>B)</t>
  </si>
  <si>
    <t>A)</t>
  </si>
  <si>
    <t>C)</t>
  </si>
  <si>
    <t>D)</t>
  </si>
  <si>
    <t>TOTALE ASSEGNAZIONI TAB. 5 DELIBERA CIPE N. 6/2012</t>
  </si>
  <si>
    <t>(C+D)</t>
  </si>
  <si>
    <t>Aiuti alle imprese settore bieticolo saccarifero (Min. politiche agricole)</t>
  </si>
  <si>
    <t>Interventi attuativi del Piano edilizia carceraria (Ministero della Giustizia)</t>
  </si>
  <si>
    <t>Dissesto idrogeologico nel Centro Nord (Ministero Ambiente e tutela del territorio  del mare)</t>
  </si>
  <si>
    <t>Messa in sicurezza delle scuole (Min. infrastrutture e Min. istruzione)</t>
  </si>
  <si>
    <t>Costruzione di nuovi edifici scolastici (Min. infrastrutture e Min. istruzione)</t>
  </si>
  <si>
    <t>Interventi di salvaguardia laguna e città di Venezia</t>
  </si>
  <si>
    <t>Ferrovia circumflegrea - Vecchia Galleria Camaldoli</t>
  </si>
  <si>
    <t>Itinerario Maglie S.Maria di Leuca S.S. 275</t>
  </si>
  <si>
    <t>Opere minori e interventi a supporto di servizi trasporto nel Mezzogiorno</t>
  </si>
  <si>
    <t>Delibera CIPE n. 6/2012, punto 6</t>
  </si>
  <si>
    <t>Delibera CIPE n. 36/2012</t>
  </si>
  <si>
    <t>Delibera CIPE n. 37/2012</t>
  </si>
  <si>
    <t>Delibera CIPE n. 38/2012</t>
  </si>
  <si>
    <t>Delibera CIPE n. 39/2012</t>
  </si>
  <si>
    <t>Nuova assegnazione</t>
  </si>
  <si>
    <t xml:space="preserve">Nuova assegnazione, a valere sulla quale con successiva delibera CIPE n. 148/2012  è stato disposto il definanziamento di alcuni interventi non giudicati idonei ad essere classificati come edifici scolastici pubblici, per un importo complessivo di 4,109 milioni di euro, mentre per altri interventi è stato sospeso il trasferimento delle risorse assegnate, per un importo complessivo di 3,167 milioni di euro </t>
  </si>
  <si>
    <t xml:space="preserve">Riassegnazione ad interventi già finanziati dalla delibera CIPE n. 32/2010 e decurtati dalla delibera n. 6/2012.  A valere su tale  riassegnazione, con successiva delibera CIPE n. 148/2012  è stato disposto il definanziamento di alcuni interventi non giudicati idonei ad essere classificati come edifici scolastici pubblici, per un importo complessivo di 370.000 euro, mentre per altri interventi è stato sospeso il trasferimento delle risorse assegnate, per un importo complessivo di 1,512 milioni di euro </t>
  </si>
  <si>
    <t>Delibera CIPE n. 5/2009</t>
  </si>
  <si>
    <t>Progettazione del completamento della Tangenziale nord di Vicenza (soggetto aggiudicatore - Provincia di Vicenza)</t>
  </si>
  <si>
    <t xml:space="preserve">Servizi di trasporto ferroviario di passeggeri a media e lunga percorrenza (contratto di servizio Trenitalia S.p.a.) </t>
  </si>
  <si>
    <t>Interventi di edilizia carceraria</t>
  </si>
  <si>
    <t>Delibera CIPE n. 23/2009</t>
  </si>
  <si>
    <t>Interventi di messa in sicurezza delle scuole di cui:</t>
  </si>
  <si>
    <t>Delibera CIPE n. 49/2009</t>
  </si>
  <si>
    <t xml:space="preserve">Ministero dell'Interno. Lavori di ristrutturazione del Palazzo dei Ministeri (2,5 milioni di euro) e dell’Aranciaia (3 milioni di euro), nella Città di Parma. </t>
  </si>
  <si>
    <t>Interventi  per il trasporto lacuale di competenza della Gestione governativa navigazione Laghi Maggiore, Garda e Como</t>
  </si>
  <si>
    <t>Delibera CIPE n. 50/2009</t>
  </si>
  <si>
    <t>Automazione dei passaggi a livello di linea dell’infrastruttura ferroviaria dell’area barese</t>
  </si>
  <si>
    <t>Delibera CIPE n. 56/2009</t>
  </si>
  <si>
    <t>Rinnovo e adeguamento normativo dell’infrastruttura ferroviaria dell’area barese per ridurre l’inquinamento da rumore  nelle aree metropolitane lungolinea</t>
  </si>
  <si>
    <t>Delibera CIPE n. 57/2009</t>
  </si>
  <si>
    <t>Delibere CIPE n. 3/2009 e n. 58/2009</t>
  </si>
  <si>
    <t>Delibera CIPE n. 59/2009</t>
  </si>
  <si>
    <t xml:space="preserve">D.L. n. 185/2008 art.  26 - Società Tirrenia   di Navigazione S.p.a. </t>
  </si>
  <si>
    <t xml:space="preserve">D.L. n. 185/2008 art. 25 Trenitalia S.p.a.   </t>
  </si>
  <si>
    <t xml:space="preserve">D.L. n. 185/2008, art.18, comma 4 ter - Infrastrutture per le Fiere </t>
  </si>
  <si>
    <t>Delibera CIPE n. 84/2009</t>
  </si>
  <si>
    <t>Servizi di trasporto ferroviario di passeggeri a media e lunga percorrenza relativi alle aree meridionali - Contratto di servizio da sottoscrivere con Trenitalia S.p.A (Opere medio – piccole nel Mezzogiorno)</t>
  </si>
  <si>
    <t>Delibera CIPE n. 103/2009</t>
  </si>
  <si>
    <t>Collegamento dello svincolo di Via Campana della tangenziale di Napoli al porto di Pozzuoli, 2° lotto</t>
  </si>
  <si>
    <t>Delibera CIPE n. 104/2009</t>
  </si>
  <si>
    <t>Delibera CIPE n. 105/2009</t>
  </si>
  <si>
    <t>Blocco “A” del primo lotto funzionale   dell’ammodernamento tecnologico - infrastrutturale dell’Aeroporto Falcone – Borsellino di Palermo (Beneficiario: ENAV)</t>
  </si>
  <si>
    <t>Delibera CIPE n. 106/2009</t>
  </si>
  <si>
    <t>Adeguamento normativo degli impianti di segnalamento e sicurezza lungo le linee esercite dalle Ferrovie del Sud-est (beneficiario: Ferrovie del Sud-Est e servizi automobilistici S.r.l.)</t>
  </si>
  <si>
    <t>Delibera CIPE n. 121/2009</t>
  </si>
  <si>
    <t>Delibera CIPE n. 31/2010</t>
  </si>
  <si>
    <t>Delibera CIPE n.79/2009 - Ricostruzione e messa in sicurezza degli edifici dell'Università di L'Aquila</t>
  </si>
  <si>
    <t>Delibera CIPE n. 44/2012 - Interventi di ripristino immobili pubblici nella Città e nella Provincia di L’Aquila</t>
  </si>
  <si>
    <t>di cui:</t>
  </si>
  <si>
    <t xml:space="preserve">D.L. n. 39/2009 (legge di conversione n. 77/2009), art. 14, comma 1. ricostruzione post sisma Abruzzo 2009 </t>
  </si>
  <si>
    <t xml:space="preserve">Preallocazioni  di legge  (recepite nella delibera CIPE n. 112/2008 e nella delibera CIPE n. 51/2009) </t>
  </si>
  <si>
    <t>successivamente destinati al Comune di Parma per i lavori relativi alla nuova sede della “Scuola europea di Parma" con la delibera CIPE n. 48/2009</t>
  </si>
  <si>
    <t>successivamente destinati al Piano straordinario stralcio di interventi urgenti sul patrimonio scolastico con la delibera CIPE n. 32/2010</t>
  </si>
  <si>
    <t>Riserva per interventi di risanamento ambientale</t>
  </si>
  <si>
    <t>Delibera CIPE n. 83/2009 e delibera CiPE n. 41/2010</t>
  </si>
  <si>
    <t xml:space="preserve">Delibera CIPE n. 82/2009 - Programma
stralcio per la ricostruzione di edifici pubblici della Città e della Provincia di L’Aquila </t>
  </si>
  <si>
    <t>Delibera CIPE n. 64/2010</t>
  </si>
  <si>
    <t>Servizi erogati da RFI - priorità strutturale “opere manutentive della rete stradale e ferroviaria”</t>
  </si>
  <si>
    <t>Interventi di manutenzione straordinaria della rete stradale e  rimborso  rate di ammortamento  mutui contratti da ANAS S.p.A. nell’ambito del contratto di programma 2003-2005</t>
  </si>
  <si>
    <t>successivamente destinati  alla Scuola europea di Varese  dalla delibera CIPE n. 103/2010</t>
  </si>
  <si>
    <t>Delibera CIPE n. 105/2010</t>
  </si>
  <si>
    <t>Rinnovo e adeguamento normativo dell’infrastruttura ferroviaria dell’area barese per ridurre inquinamento da rumore lungo la linea nelle aree metropolitane</t>
  </si>
  <si>
    <t>Delibera CIPE n. 106/2010</t>
  </si>
  <si>
    <t>Delibera CIPE n. 12/2011</t>
  </si>
  <si>
    <t>Assegnazione a RFI S.p.A. per oneri di manutenzione straordinaria -annualità 2010, di cui al Contratto di programma 2007-2011 - aggiornamento 2009, per la gestione degli investimenti tra Ministero delle infrastrutture e dei trasporti e RFI S.p.A.</t>
  </si>
  <si>
    <t>Delibera CIPE n. 20/2009</t>
  </si>
  <si>
    <t>Delibera CIPE n. 37/2009</t>
  </si>
  <si>
    <t>Traforo autostradale del Frejus - Galleria di sicurezza</t>
  </si>
  <si>
    <t>Delibera CIPE n. 43/2009</t>
  </si>
  <si>
    <t>Completamento del raddoppio della tratta Torre Annunziata – Pompei e interramento linea ferroviaria nel territorio di Pompei</t>
  </si>
  <si>
    <t>Delibera CIPE n. 54/2009</t>
  </si>
  <si>
    <t>Delibera CIPE n. 55/2009</t>
  </si>
  <si>
    <t>Ferrovia Circumflegrea, tratta Soccavo – Traiano – Pianura, risanamento statico della Vecchia Galleria Camaldoli, adeguamento impiantistico ed opere complementari</t>
  </si>
  <si>
    <t>Delibera CIPE n. 73/2009</t>
  </si>
  <si>
    <t>Delibera CIPE n. 74/2009</t>
  </si>
  <si>
    <t>Delibera CIPE n. 75/2009</t>
  </si>
  <si>
    <t>Metrotranvia di Bologna - tratta Fiera Michelino - Stazione FS e tratta Stazione FS – Malvasia (beneficiario: Comune di Bologna)</t>
  </si>
  <si>
    <t>Metrocampania nordest – Linea C5, adeguamento delle stazioni e degli impianti tecnologici della linea Piscinola – Aversa</t>
  </si>
  <si>
    <t>Delibera CIPE n. 76/2009</t>
  </si>
  <si>
    <t>Itinerario Maglie - Santa Maria di Leuca, SS 275 di Santa Maria di Leuca (beneficiario: ANAS SpA)</t>
  </si>
  <si>
    <t>Delibera CIPE n. 81/2009</t>
  </si>
  <si>
    <t>Delibera CIPE n. 98/2009</t>
  </si>
  <si>
    <t>Linea metropolitana M4 - Lotto 2 - Sforza Policlinico-Linate</t>
  </si>
  <si>
    <t>Delibera CIPE n. 99/2009</t>
  </si>
  <si>
    <t>Delibera CIPE n. 100/2009</t>
  </si>
  <si>
    <t>Nuova Linea metropolitana M5 – Tratta Garibaldi - S. Siro</t>
  </si>
  <si>
    <t>Delibera CIPE n. 101/2009</t>
  </si>
  <si>
    <t>Incremento di capitale della società "Stretto di Messina SpA" - quota di partecipazione di RFI SpA (beneficiario dell'assegnazione)</t>
  </si>
  <si>
    <t>Incremento di capitale della società "Stretto di Messina SpA" - quota di partecipazione di ANAS SpA (beneficiario dell'assegnazione)</t>
  </si>
  <si>
    <t>TOTALI ASSEGNAZIONI/UTILIZZI A FINE 2009</t>
  </si>
  <si>
    <t xml:space="preserve">Delibera CIPE n. 5/2009 </t>
  </si>
  <si>
    <t xml:space="preserve"> Delibera CIPE n. 15/2011</t>
  </si>
  <si>
    <t>Copertura maggiori costi Variante di Cannitello  (beneficiario: Stretto di Messina S.p.A.)</t>
  </si>
  <si>
    <t>Delibera CIPE n. 60/2010</t>
  </si>
  <si>
    <t>Delibera CIPE n. 86/2010</t>
  </si>
  <si>
    <t>Delibera CIPE n. 104/2010</t>
  </si>
  <si>
    <t>Opere medio – piccole nel Mezzogiorno</t>
  </si>
  <si>
    <t xml:space="preserve">Linea C  Metropolitana di Roma -tratta T3 Colosseo – San Giovanni del tracciato fondamentale da T2 a T7 (Clodio/Mazzini – Monte Compatri/Pantano) </t>
  </si>
  <si>
    <t>Cunicolo esplorativo de La Maddalena del nuovo collegamento internazionale Torino – Lione</t>
  </si>
  <si>
    <t>Piastra logistica di Taranto</t>
  </si>
  <si>
    <t>Contratto di programma 2011 tra il Ministero delle infrastrutture e dei trasporti e ANAS (beneficiario: ANAS S.p.A)</t>
  </si>
  <si>
    <t>D.L. n. 78/2009, articolo 4, commi 4-quater e 4 quinquies (Legge di conversione n. 102/2009) - Ponte sullo Stretto di Messina</t>
  </si>
  <si>
    <t xml:space="preserve">Riduzione della quota non ancora programmata del Fondo infrastrutture (763,865 milioni di euro) a copertura di tagli disposti dalla legge n. 122/2010 sul FSC (ex FAS) </t>
  </si>
  <si>
    <t>Delibera CIPE n. 6/2012-premesse</t>
  </si>
  <si>
    <t>Il finanziamento disposto dalla delibera n. 5/2009 a carico del Fondo infrastrutture è stato successivamente revocato con delibera CIPE n. 15/2011, che ha posto la copertura finanziaria dell'intervento nell'Area Dal Molin di Vicenza a carico del Fondo strategico</t>
  </si>
  <si>
    <t>Rifacimento della pista aeroportuale e sua rototraslazione nell’ambito dell’Area Dal Molin di Vicenza (soggetto aggiudicatore ENAC, competenza MIT)</t>
  </si>
  <si>
    <t>A valere su tale assegnazione, il decreto legge n. 225/2010, articolo 2, comma 12-quinquies,  ha destinato, per l'anno 2011, un importo complessivo di 100 milioni di euro al finanziamento delle spese conseguenti allo stato di emergenza derivante dagli eccezionali eventi meteorologici che hanno colpito il territorio, in particolare in favore delle  Regioni Liguria,  Veneto, Campania e per i comuni della provincia di Messina colpiti dall'alluvione del 2 ottobre 2009. Tali risorse sono state ripartite con la delibera CIPE n. 41/2010</t>
  </si>
  <si>
    <t>Preallocazione  di legge (recepita successivamente dalla delibera CIPE n. 107/2010)</t>
  </si>
  <si>
    <t>Preallocazione  di legge (recepita successivamente dalla delibera CIPE n. 102/2009)</t>
  </si>
  <si>
    <t>Legge n. 191/2009 (legge finanziaria 2010), articolo 2, comma 55  - Settore agricolo</t>
  </si>
  <si>
    <t>RIDUZIONI  operate dalla DELIBERA CIPE N. 6/2012 - tab.1</t>
  </si>
  <si>
    <t>RIDUZIONI operate dalla DELIBERA CIPE N. 6/2012 - tab.2</t>
  </si>
  <si>
    <t>risorse non specificamente destinate con successive delibere CIPE</t>
  </si>
  <si>
    <t>Legge n. 191/2009 (legge finanziaria 2010), articolo 2, comma 219  Interventi emergenza edilizia carceraria</t>
  </si>
  <si>
    <t>Dotazione residua non programmata</t>
  </si>
  <si>
    <t>RIDUZIONI di PRECEDENTI ASSEGNAZIONI operate dalla DELIBERA CIPE N. 1/2011</t>
  </si>
  <si>
    <t xml:space="preserve">Riepilogo Fondo infrastrutture: </t>
  </si>
  <si>
    <t>Assegnato ope legis</t>
  </si>
  <si>
    <t>Assegnato CIPE</t>
  </si>
  <si>
    <t>Dotazione residua non progammata</t>
  </si>
  <si>
    <t xml:space="preserve">Riepilogo Fondo strategico: </t>
  </si>
  <si>
    <t>Dotazione finale</t>
  </si>
  <si>
    <t>Delibera CIPE  n. 105/2009</t>
  </si>
  <si>
    <t>Delibere CIPE n. 5/2009, n. 20/2009, n. 37/2009, n. 43/2009, n. 76/2009, n. 98/2009, n. 104/2009, n. 121/2009, n. 64/2010, n. 12/2011</t>
  </si>
  <si>
    <t>Piastra logistica di Taranto (infrastrutture portuali)</t>
  </si>
  <si>
    <t xml:space="preserve">Opere medio – piccole nel Mezzogiorno </t>
  </si>
  <si>
    <t>Interventi relativi alla navigazione (marittima e lacuale)</t>
  </si>
  <si>
    <t>Ristrutturazione Palazzi istituzionali</t>
  </si>
  <si>
    <t>SETTORI DI INTERVENTO</t>
  </si>
  <si>
    <t>D.L. n. 39/2009 (legge di conversione n. 77/2009), art. 14, comma 1</t>
  </si>
  <si>
    <r>
      <rPr>
        <b/>
        <sz val="11"/>
        <color theme="1"/>
        <rFont val="Calibri"/>
        <family val="2"/>
        <scheme val="minor"/>
      </rPr>
      <t>Messa in sicurezza delle scuole</t>
    </r>
    <r>
      <rPr>
        <sz val="11"/>
        <color theme="1"/>
        <rFont val="Calibri"/>
        <family val="2"/>
        <scheme val="minor"/>
      </rPr>
      <t xml:space="preserve"> </t>
    </r>
  </si>
  <si>
    <t>Edilizia carceraria</t>
  </si>
  <si>
    <t xml:space="preserve">Adeguamento prezzi </t>
  </si>
  <si>
    <t xml:space="preserve">Infrastrutture per le Fiere </t>
  </si>
  <si>
    <t>Infrastrutture ferroviarie e connessi servizi (es. trasporto)</t>
  </si>
  <si>
    <t>Ponte sullo Stretto di Messina</t>
  </si>
  <si>
    <t>Infrastrutture stradali e autostradali e connessi servizi</t>
  </si>
  <si>
    <t>Linee metropolitane urbane e connessi servizi</t>
  </si>
  <si>
    <t>Settore agricolo</t>
  </si>
  <si>
    <r>
      <t xml:space="preserve">Ricostruzione post sisma Abruzzo 2009 </t>
    </r>
    <r>
      <rPr>
        <sz val="11"/>
        <color theme="1"/>
        <rFont val="Calibri"/>
        <family val="2"/>
        <scheme val="minor"/>
      </rPr>
      <t>(Immobili pubblici e Università di L'Aquila)</t>
    </r>
  </si>
  <si>
    <t>ASSEGNAZIONI TOTALI PER SETTORE</t>
  </si>
  <si>
    <t>DOTAZIONI</t>
  </si>
  <si>
    <t xml:space="preserve"> TOTALI</t>
  </si>
  <si>
    <t>Seconda dotazione  al Fondo infrastrutture - Delibera CIPE n. 3/2009</t>
  </si>
  <si>
    <t xml:space="preserve">Preassegnazione al Fondo infrastrutture - Delibera CIPE n. 112/2008 </t>
  </si>
  <si>
    <t>D</t>
  </si>
  <si>
    <t>A</t>
  </si>
  <si>
    <t>B= C+D</t>
  </si>
  <si>
    <t>C</t>
  </si>
  <si>
    <t xml:space="preserve">  FINALIZZAZIONI DISPOSTE DA PROVVEDIMENTI DI LEGGE (riferimento normativo e importi) </t>
  </si>
  <si>
    <t>ASSEGNAZIONI DISPOSTE DAL CIPE (delibere di riferimento e importi)</t>
  </si>
  <si>
    <t>Preallocazione  ex lege n. 191/2009 (legge finanziaria 2010), articolo 2, comma 55  legge (recepita successivamente dalla delibera CIPE n. 107/2010)</t>
  </si>
  <si>
    <t xml:space="preserve">Preallocazione  di legge (recepita successivamente dalla delibera CIPE n. 102/2009) -D.L. n. 78/2009, articolo 4, commi 4-quater e 4 quinquies (Legge di conversione n. 102/2009) </t>
  </si>
  <si>
    <t xml:space="preserve">Preallocazione  di legge  (recepita nella delibera CIPE n. 112/2008 e nella delibera CIPE n. 51/2009) -D.L. n. 185/2008 art.  26 - Società Tirrenia   di Navigazione S.p.a. </t>
  </si>
  <si>
    <t xml:space="preserve">Preallocazione  di legge  (recepita dalla delibera CIPE n. 112/2008 e dalla delibera CIPE n. 51/2009) D.L. 185/2008 art. 25  - Fondo  per  gli investimenti del Gruppo Ferrovie dello Stato S.p.a.  e  D.L. n. 185/2008 art. 25 Trenitalia S.p.a. </t>
  </si>
  <si>
    <r>
      <t xml:space="preserve">Preallocazione  di legge  (recepita dalla delibera CIPE n. 112/2008 e dalla  delibera CIPE n. 51/2009)- D.L. n. 185/2008, art.18, comma 4 ter  </t>
    </r>
    <r>
      <rPr>
        <b/>
        <sz val="11"/>
        <color theme="1"/>
        <rFont val="Calibri"/>
        <family val="2"/>
        <scheme val="minor"/>
      </rPr>
      <t/>
    </r>
  </si>
  <si>
    <t xml:space="preserve">Preallocazione  di legge  (recepite dalla delibera CIPE n. 112/2008 e dalla delibera CIPE n. 51/2009) -D.L. 162/2008 art. 1 comma 11 </t>
  </si>
  <si>
    <t>Prosecuzione degli interventi di risanamento della laguna e della città di Venezia (beneficiario regione Veneto)</t>
  </si>
  <si>
    <t>RIDUZIONI  operate dalla DELIBERA CIPE N. 6/2012 - tab.1 A VALERE SU PRECEDENTI ASSEGNAZIONI</t>
  </si>
  <si>
    <t xml:space="preserve"> ASSEGNAZIONI DELLA DOTAZIONE  DEL FONDO STRATEGICO SUDDIVISE PER MACRO-SETTORI</t>
  </si>
  <si>
    <t>Crisi di impresa</t>
  </si>
  <si>
    <t>Esecuzione di sentenze (Fondazione Ri.med)</t>
  </si>
  <si>
    <t>Zone franche urbane</t>
  </si>
  <si>
    <t>Delibera CIPE n. 68/2009 (Molise e Puglia 2002)</t>
  </si>
  <si>
    <t xml:space="preserve">Legge n. 99/2009, art. 3, c. 5 </t>
  </si>
  <si>
    <t xml:space="preserve">DL n. 195/2009, art. 18 </t>
  </si>
  <si>
    <t>Programma Tetra Min Interno</t>
  </si>
  <si>
    <t>Agricoltura</t>
  </si>
  <si>
    <t>Eventi sismici (Abruzzo 2009, Marche e Umbria 2007, Molise e Puglia 2002)</t>
  </si>
  <si>
    <t>Operazioni di carattere finanziario</t>
  </si>
  <si>
    <t xml:space="preserve"> D.L. n. 5/2009 convertito dalla legge n. 33/2009, art. 8-octies, c. 3 e D.L. n. 5/2009 convertito dalla legge n. 33/2009, art. 7-quinquies, c. 4 - Reintegro fondo frodi finanziarie</t>
  </si>
  <si>
    <t>Banda Larga</t>
  </si>
  <si>
    <t>Diritto allo studio</t>
  </si>
  <si>
    <t>Infrastrutture stradali</t>
  </si>
  <si>
    <t>Delibera CIPE n. 120/2009 - Strada statale Olbia – Sassari</t>
  </si>
  <si>
    <t>Infrastrutture per la Cultura</t>
  </si>
  <si>
    <t xml:space="preserve">D.L. n.180/2008, art. 3 </t>
  </si>
  <si>
    <t xml:space="preserve">Delibera CIPE n. 15/2011 -Comune di Vicenza - Intervento  ambientale e  nuovo museo aeronautico nell’area Dal Molin di Vicenza </t>
  </si>
  <si>
    <t>Missioni internazionali delle Forze armate e di polizia</t>
  </si>
  <si>
    <t xml:space="preserve">DL n. 107/2011, articolo 4, c. 31, e 10, c. 2, convertito dalla legge  n. 130/2011 </t>
  </si>
  <si>
    <t>TAGLI  DIRETTI SU DOTAZIONI FSC (delibera CIPE n. 1/2011)</t>
  </si>
  <si>
    <t>Dotazione residua non programmata (Delibera CIPE n. 6/2012)</t>
  </si>
  <si>
    <t xml:space="preserve">Risanamento ambientale ed emergenza rifiuti </t>
  </si>
  <si>
    <t>Delibera CIPE n. 117/2009 e delibera CIPE n. 68/2010 - Risanamento ambientale</t>
  </si>
  <si>
    <t>Delibere CIPE n. 4/2009 e n.40/2010  (emergenza rifiuti Campania) e delibera CIPE n. 69/2009 (rifuti Palermo)</t>
  </si>
  <si>
    <t>Delibere CIPE n. 4/2009 e n. 40/2010</t>
  </si>
  <si>
    <t>Interventi per l' Isola de La Maddalena (vertice G8)</t>
  </si>
  <si>
    <t xml:space="preserve">di cui residui ex delibera CIPE n. 40/2010: </t>
  </si>
  <si>
    <t xml:space="preserve">Delibera CIPE n. 40/2010 - Quota residua ex delibera CIPE n. 4/2009 </t>
  </si>
  <si>
    <t>RIDUZIONI  operate dalla DELIBERA CIPE N. 6/2012 - TAB. 2  A VALERE SU PRECEDENTI ASSEGNAZIONI</t>
  </si>
  <si>
    <t>Dotazioni e assegnazioni</t>
  </si>
  <si>
    <t>Riduzioni ex delibera CIPE n. 1/2011 e n. 6/2012</t>
  </si>
  <si>
    <t xml:space="preserve"> ASSEGNAZIONI DELLA DOTAZIONE  DEL FONDO INFRASTRUTTURE SUDDIVISE PER MACRO-SETTORI </t>
  </si>
  <si>
    <t>Importo dell'assegnazione (20,98 milioni di euro) al netto di Iva</t>
  </si>
  <si>
    <t>Importo dell'assegnazione (30 milioni di euro) al netto di Iva</t>
  </si>
  <si>
    <t>Importo dell'assegnazione (44 milioni di euro) al netto di Iva</t>
  </si>
  <si>
    <t>Infrastrutture  aeroportuali e connessi servizi</t>
  </si>
  <si>
    <t>Risanamento ambientale</t>
  </si>
  <si>
    <t xml:space="preserve">Risanamento laguna e città di Venezia </t>
  </si>
  <si>
    <t>Altri interventi di carattere infrastrutturale già finanziati a valere sul FSC e oggetto di riduzione e riassegnazione da parte della delibera CIPE n. 6/2012 (tabella 1 e tabella 4)</t>
  </si>
  <si>
    <t>Riferimento  assegnazione iniziale: delibera CIPE n. 12/2011</t>
  </si>
  <si>
    <t>Riferimento  assegnazione iniziale:  delibera CIPE n. 81/2009</t>
  </si>
  <si>
    <t xml:space="preserve"> Riferimento assegnazione iniziale: delibera CIPE n. 101/2009</t>
  </si>
  <si>
    <t>Riferimento  assegnazione iniziale: delibera CIPE n. 20/2009</t>
  </si>
  <si>
    <t>Riferimento  assegnazione iniziale: delibera CIPE n. 37/2009</t>
  </si>
  <si>
    <t>Riferimento  assegnazione iniziale: delibera CIPE n. 43/2009</t>
  </si>
  <si>
    <t>Riferimento  assegnazione iniziale: delibera CIPE n. 48/2009</t>
  </si>
  <si>
    <t>Riferimento assegnazione iniziale:  delibera CIPE n. 56/2009</t>
  </si>
  <si>
    <t>Riferimento  assegnazione iniziale:  delibera CIPE n. 75/2009</t>
  </si>
  <si>
    <t>Riferimento assegnazione iniziale: delibera CIPE n. 98/2009</t>
  </si>
  <si>
    <t>Riferimento assegnazione iniziale:  delibera CIPE n. 104/2009</t>
  </si>
  <si>
    <t>Riferimento assegnazione iniziale:  delibera CIPE n. 100/2009</t>
  </si>
  <si>
    <t>Riferimento assegnazione iniziale: delibera CIPE n. 106/2009</t>
  </si>
  <si>
    <t>Riferimento assegnazione iniziale: delibera CIPE n. 121/2009</t>
  </si>
  <si>
    <t>Riferimento  assegnazione iniziale: delibera CIPE n. 60/2010</t>
  </si>
  <si>
    <t>Riferimento  assegnazione iniziale: delibera CIPE n. 86/2010</t>
  </si>
  <si>
    <t>Riferimento  assegnazione iniziale: delibera CIPE n. 104/2010</t>
  </si>
  <si>
    <t>Riferimento  assegnazione iniziale: delibera CIPE n. 105/2010</t>
  </si>
  <si>
    <t>Riferimento  assegnazione iniziale: delibera CIPE n. 107/2010</t>
  </si>
  <si>
    <t>Riferimento assegnazione iniziale: delibera CIPE n. 106/2010</t>
  </si>
  <si>
    <t>Riferimento assegnazione iniziale: delibere CIPE n. 122/2007 e n. 112/2008</t>
  </si>
  <si>
    <t>Riferimento  assegnazione iniziale: delibera CIPE n. 36/2009</t>
  </si>
  <si>
    <t>Riferimento assegnazione iniziale: delibera CIPE n. 67/2009</t>
  </si>
  <si>
    <t>Riferimento assegnazione iniziale: delibera CIPE n. 69/2009</t>
  </si>
  <si>
    <t>Riferimento  assegnazione iniziale: delibera CIPE n. 15/2011</t>
  </si>
  <si>
    <t>Riferimento  assegnazione iniziale: delibera CIPE n. 17/2011</t>
  </si>
  <si>
    <t>Riferimento  assegnazione iniziale: delibera CIPE n. 59/2009</t>
  </si>
  <si>
    <t>Riferimento  assegnazione iniziale: delibera CIPE n. 73/2009</t>
  </si>
  <si>
    <t>Riferimento assegnazione iniziale:  delibera CIPE n. 76/2009</t>
  </si>
  <si>
    <t>Riferimento assegnazione iniziale: delibera CIPE n. 103/2009</t>
  </si>
  <si>
    <t xml:space="preserve">Fondo per occupazione e formazione ex articolo 18, comma 1 lettera a) e comma 2,  del decreto-legge n. 185/2008, convertito dalla legge n. 2/2009 </t>
  </si>
  <si>
    <t>Fondo infrastrutture ex articolo 6-quinquies del decreto-legge n. 112/2008, come convertito dalla legge n. 133/2008 e articolo 18, comma 1, lettera b) del decreto-legge n. 185/2008, come convertito dalla legge n. 2/2009</t>
  </si>
  <si>
    <t xml:space="preserve">D.L. n. 162/2008 art. 1 comma 11 - Adeguamento prezzi </t>
  </si>
  <si>
    <t xml:space="preserve">D.L. n. 185/2008 art. 25  - Fondo  per  gli investimenti del Gruppo Ferrovie dello Stato S.p.a.  </t>
  </si>
  <si>
    <t>successivamente destinati alla ricostruzione e messa in sicurezza degli edifici scolastici  nella Regione Abruzzo post sisma 2009 con la delibera CIPE n. 47/2009 (come modificata dalle delibere CIPE  n.18/2013 e n. 85/2013)</t>
  </si>
  <si>
    <t>SS n. 106 Jonica. Lavori di costruzione della variante di Nova Siri con adeguamento della sezione stradale alla cat. B1 – tronco 9 tra i chilometri 414+080 e 419+300 (soggetto aggiudicatore: ANAS S.p.a.)</t>
  </si>
  <si>
    <t>Itinerario Agrigento-Caltanissetta-A19: adeguamento a quattro corsie della SS 640, secondo  tratto 1° stralcio funzionale (beneficiario: ANAS Spa)</t>
  </si>
  <si>
    <t>Bretella di  Monte Sant’ Angelo, collegamento su ferro tra le linee circumflegrea e cumana a servizio della città universitaria di Monte Sant’Angelo - 3°lotto -1° stralcio, tratta Parco San Paolo – via Terracina</t>
  </si>
  <si>
    <t>Linea AV/AC Milano - Verona: lotto funzionale Treviglio - Brescia (beneficiario: RFI SpA)</t>
  </si>
  <si>
    <t>Variante alla SS 639 nel territorio della Provincia di Lecco ricompresa nei Comuni di Lecco, Vercurago e Calolziocorte - lotto funzionale San Gerolamo, da Chiuso di Lecco a Via dei Sassi in Calolziocorte (Beneficiario: Provincia di Lecco)</t>
  </si>
  <si>
    <t>Primo lotto costruttivo non funzionale della Linea AV/AC Genova – Milano: terzo valico dei Giovi (Beneficiario: RFI SpA)</t>
  </si>
  <si>
    <t>La delibera n. 102/2009 dispone, in via programmatica, l'assegnazione complessiva di 1.300 milioni di euro, di cui 12,68 milioni costituiscono l'annualità 2009 assegnata in via definitiva.</t>
  </si>
  <si>
    <t>Elettrificazione delle linee esercite dalle Ferrovie del Sud-Est</t>
  </si>
  <si>
    <t>Revoca finanziamento disposto dalla delibera CIPE n. 5/2009 per l'Area Dal Molin di Vicenza a carico del Fondo infrastrutture, con nuova copertura a valere sul Fondo strategico</t>
  </si>
  <si>
    <t>(*) La presente tabella, relativa alle assegnazioni  specificamente poste a valere sul Fondo infrastrutture, non espone l'assegnazione di 500 milioni di euro disposta con la delibera CIPE n. 122/2007 in favore di interventi di carattere infrastrutturale, relativi alla viabilità secondaria nelle Regioni Calabria e Sicilia . Ciò in quanto la  relativa copertura finanziaria era stata posta genericamente a valere sulle dotazioni iniziali complessive del Fondo per lo sviluppo e la coesione. L'ultima tabella del presente lavoro, relativa alla delibera n. 6/2012 e successive, dà comunque conto di  tale assegnazione, delle  riduzioni (- 230 milioni di euro) intervenute con la delibera CIPE n. 6/2012 (tabella 1) e delle riassegnazioni (+120,170 milioni di euro) disposte dalla stessa delibera n. 6/2012 (tabella 4) a valere sul nuovo stanziamento FSC di 2.800  milioni  di euro.</t>
  </si>
  <si>
    <t>importi in milioni di euro</t>
  </si>
  <si>
    <t>Delibere CIPE n. 23/2009, n. 54/2009, n. 55/2009, n. 56/2009, n. 57/2009, n. 73/2009, n. 81/2009, n. 84/2009, n. 101/2009, n. 106/2009, n. 121/2009, n. 64/2010, n. 86/2010, n. 105/2010, n. 106/2010, n. 12/2011</t>
  </si>
  <si>
    <t>Delibere CIPE n. 74/2009, n. 75/2009, n. 99/2009, n. 100/2009, n. 60/2010</t>
  </si>
  <si>
    <t>Delibere CIPE n. 83/2009 e  n. 41/2010</t>
  </si>
  <si>
    <t>Tagli netti delibera CIPE n. 1/2011</t>
  </si>
  <si>
    <t>(*) La presente tabella, relativa alle assegnazioni  specificamente poste a valere sul Fondo infrastrutture, non espone l'assegnazione di 500 milioni di euro disposta con la delibera CIPE n. 122/2007 in favore di interventi di carattere infrastrutturale, relativi alla viabilità secondaria nelle Regioni Calabria e Sicilia . Ciò in quanto la  relativa copertura finanziaria era stata posta genericamente a valere sulle dotazioni iniziali complessive del Fondo per lo sviluppo e la coesione. L'ultima tabella del presente lavoro, relativa alla delibera n.  6/2012 e successive, dà comunque conto di  tale assegnazione, delle  riduzioni (- 230 milioni di euro) intervenute con la delibera CIPE n. 6/2012 (tabella 1) e delle riassegnazioni (+120,170 milioni di euro) disposte dalla stessa delibera n. 6/2012 (tabella 4) a valere sul nuovo stanziamento FSC di 2.800 milioni  di euro.</t>
  </si>
  <si>
    <t xml:space="preserve">Dotazione residua non programmata (Delibera CIPE n. 6/2012)      </t>
  </si>
  <si>
    <t>Residuo a disposizione per copertura interventi di cui alla delibera CIPE n. 4/2009</t>
  </si>
  <si>
    <t>Assegnazione di 281 milioni di euro al Dipartimento della protezione civile, di cui 165 milioni  per fronteggiare l'emergenza rifiuti in Campania, 71 milioni per l'organizzazione del vertice G8  e 45 milioni per interventi sull'Isola de La Maddalena</t>
  </si>
  <si>
    <t xml:space="preserve">La delibera CIPE n. 86/2009 ha assegnato complessivamente al programmaTetra, di competenza del Ministero dell'Interno, un importo di 150 milioni di euro, di cui 80 milioni fanno parte dell'accantonamento di 400 milioni  disposto con la delibera CIPE n. 4(2009, come indicato più sopra e 70 milioni a carico delle altre disponibilità del Fondo strategico, come indicato nella presente riga. </t>
  </si>
  <si>
    <t>Delibere CIPE n. 117/2009 e  n. 68/2010</t>
  </si>
  <si>
    <t>(1) La presente tabella non tiene conto dell'incremento della dotazione del Fondo finalizzato ad interventi dedicati a politiche sociali e familiari disposto dal D.L. 78/2009, art. 22, comma 3 (utilizzo delle economie derivanti dall'innalzamento dell'età pensionabile delle lavoratrici pubbliche).</t>
  </si>
  <si>
    <t>DL n. 39/2009, art. 14, c. 1, convertito dalla legge n. 77/2009  e delibere CIPE n. 35 e  n. 95 del 2009 (Abruzzo 2009); D.L. n.162/2008, art. 3, c. 2 e 2-bis - Agevolazioni tributarie Marche e Umbria (sisma 2007)</t>
  </si>
  <si>
    <r>
      <rPr>
        <u/>
        <sz val="14"/>
        <rFont val="Calibri"/>
        <family val="2"/>
        <scheme val="minor"/>
      </rPr>
      <t xml:space="preserve">Delibera CIPE n. 6/2012 - Tab. 4 </t>
    </r>
    <r>
      <rPr>
        <sz val="14"/>
        <rFont val="Calibri"/>
        <family val="2"/>
        <scheme val="minor"/>
      </rPr>
      <t xml:space="preserve">   </t>
    </r>
    <r>
      <rPr>
        <sz val="14"/>
        <color theme="5" tint="-0.249977111117893"/>
        <rFont val="Calibri"/>
        <family val="2"/>
        <scheme val="minor"/>
      </rPr>
      <t>Riassegnazioni</t>
    </r>
    <r>
      <rPr>
        <sz val="14"/>
        <rFont val="Calibri"/>
        <family val="2"/>
        <scheme val="minor"/>
      </rPr>
      <t xml:space="preserve"> a </t>
    </r>
    <r>
      <rPr>
        <b/>
        <sz val="14"/>
        <rFont val="Calibri"/>
        <family val="2"/>
        <scheme val="minor"/>
      </rPr>
      <t>interventi indifferibili e provvisti di titoli giuridici perfezionati</t>
    </r>
    <r>
      <rPr>
        <sz val="14"/>
        <rFont val="Calibri"/>
        <family val="2"/>
        <scheme val="minor"/>
      </rPr>
      <t xml:space="preserve">, </t>
    </r>
    <r>
      <rPr>
        <b/>
        <sz val="14"/>
        <color theme="5" tint="-0.249977111117893"/>
        <rFont val="Calibri"/>
        <family val="2"/>
        <scheme val="minor"/>
      </rPr>
      <t>ex Fondo Infrastrutture</t>
    </r>
  </si>
  <si>
    <r>
      <t xml:space="preserve">Delibera CIPE n. 83/2011 Anticipazione di </t>
    </r>
    <r>
      <rPr>
        <b/>
        <sz val="14"/>
        <color theme="5" tint="-0.249977111117893"/>
        <rFont val="Calibri"/>
        <family val="2"/>
        <scheme val="minor"/>
      </rPr>
      <t>riassegnazione</t>
    </r>
    <r>
      <rPr>
        <b/>
        <sz val="14"/>
        <rFont val="Calibri"/>
        <family val="2"/>
        <scheme val="minor"/>
      </rPr>
      <t xml:space="preserve"> </t>
    </r>
    <r>
      <rPr>
        <sz val="14"/>
        <rFont val="Calibri"/>
        <family val="2"/>
        <scheme val="minor"/>
      </rPr>
      <t xml:space="preserve">a favore di  </t>
    </r>
    <r>
      <rPr>
        <b/>
        <u/>
        <sz val="14"/>
        <rFont val="Calibri"/>
        <family val="2"/>
        <scheme val="minor"/>
      </rPr>
      <t>interventi</t>
    </r>
    <r>
      <rPr>
        <b/>
        <sz val="14"/>
        <rFont val="Calibri"/>
        <family val="2"/>
        <scheme val="minor"/>
      </rPr>
      <t xml:space="preserve">  </t>
    </r>
    <r>
      <rPr>
        <sz val="14"/>
        <rFont val="Calibri"/>
        <family val="2"/>
        <scheme val="minor"/>
      </rPr>
      <t>valutati</t>
    </r>
    <r>
      <rPr>
        <b/>
        <sz val="14"/>
        <rFont val="Calibri"/>
        <family val="2"/>
        <scheme val="minor"/>
      </rPr>
      <t xml:space="preserve"> </t>
    </r>
    <r>
      <rPr>
        <b/>
        <u/>
        <sz val="14"/>
        <rFont val="Calibri"/>
        <family val="2"/>
        <scheme val="minor"/>
      </rPr>
      <t>indifferibili</t>
    </r>
    <r>
      <rPr>
        <u/>
        <sz val="14"/>
        <rFont val="Calibri"/>
        <family val="2"/>
        <scheme val="minor"/>
      </rPr>
      <t>,</t>
    </r>
    <r>
      <rPr>
        <sz val="14"/>
        <rFont val="Calibri"/>
        <family val="2"/>
        <scheme val="minor"/>
      </rPr>
      <t xml:space="preserve"> </t>
    </r>
    <r>
      <rPr>
        <b/>
        <sz val="14"/>
        <color theme="5" tint="-0.249977111117893"/>
        <rFont val="Calibri"/>
        <family val="2"/>
        <scheme val="minor"/>
      </rPr>
      <t>ex Fondo Infrastrutture</t>
    </r>
  </si>
  <si>
    <r>
      <rPr>
        <u/>
        <sz val="14"/>
        <rFont val="Calibri"/>
        <family val="2"/>
        <scheme val="minor"/>
      </rPr>
      <t xml:space="preserve">Delibera CIPE n. 6/2012 - Tab. 5 </t>
    </r>
    <r>
      <rPr>
        <sz val="14"/>
        <color theme="5" tint="-0.249977111117893"/>
        <rFont val="Calibri"/>
        <family val="2"/>
        <scheme val="minor"/>
      </rPr>
      <t xml:space="preserve">Riassegnazioni </t>
    </r>
    <r>
      <rPr>
        <sz val="14"/>
        <rFont val="Calibri"/>
        <family val="2"/>
        <scheme val="minor"/>
      </rPr>
      <t xml:space="preserve">a </t>
    </r>
    <r>
      <rPr>
        <b/>
        <sz val="14"/>
        <rFont val="Calibri"/>
        <family val="2"/>
        <scheme val="minor"/>
      </rPr>
      <t>interventi prioritari</t>
    </r>
    <r>
      <rPr>
        <sz val="14"/>
        <rFont val="Calibri"/>
        <family val="2"/>
        <scheme val="minor"/>
      </rPr>
      <t xml:space="preserve"> in ragione della loro indifferibilità, </t>
    </r>
    <r>
      <rPr>
        <b/>
        <sz val="14"/>
        <color theme="5" tint="-0.249977111117893"/>
        <rFont val="Calibri"/>
        <family val="2"/>
        <scheme val="minor"/>
      </rPr>
      <t>ex Fondo Infrastrutture</t>
    </r>
  </si>
  <si>
    <r>
      <rPr>
        <u/>
        <sz val="14"/>
        <rFont val="Calibri"/>
        <family val="2"/>
        <scheme val="minor"/>
      </rPr>
      <t xml:space="preserve">Delibera CIPE n. 6/2012 - Tab. 5 </t>
    </r>
    <r>
      <rPr>
        <sz val="14"/>
        <color theme="5" tint="-0.249977111117893"/>
        <rFont val="Calibri"/>
        <family val="2"/>
        <scheme val="minor"/>
      </rPr>
      <t xml:space="preserve">Nuove assegnazioni </t>
    </r>
    <r>
      <rPr>
        <sz val="14"/>
        <rFont val="Calibri"/>
        <family val="2"/>
        <scheme val="minor"/>
      </rPr>
      <t>a</t>
    </r>
    <r>
      <rPr>
        <b/>
        <sz val="14"/>
        <rFont val="Calibri"/>
        <family val="2"/>
        <scheme val="minor"/>
      </rPr>
      <t xml:space="preserve"> interventi prioritari </t>
    </r>
    <r>
      <rPr>
        <sz val="14"/>
        <rFont val="Calibri"/>
        <family val="2"/>
        <scheme val="minor"/>
      </rPr>
      <t xml:space="preserve">in ragione della loro indifferibilità </t>
    </r>
  </si>
  <si>
    <t>Tagli netti alla dotazione disposti dalla delibera CIPE n. 1/2011</t>
  </si>
  <si>
    <t xml:space="preserve">Dotazioni e assegnazioni </t>
  </si>
  <si>
    <t xml:space="preserve">Riduzioni ex delibera CIPE n. 6/2012                   </t>
  </si>
  <si>
    <t>Riassegnazioni tot. a valere su nuovo stanziam. di 2.800 milioni di euro (DELIBERA 6/2012)</t>
  </si>
  <si>
    <t>TOTALE ASSEGNAZIONI AL FONDO INFRASTRUTTURE DISPOSTE DALLA DELIBERA CIPE N. 83/2011</t>
  </si>
  <si>
    <t>Delibera CIPE n. 6/2012, punto 4</t>
  </si>
  <si>
    <t>Assegnazioni nette a valere su  stanziamento iniziale di 12.356 milioni di euro</t>
  </si>
  <si>
    <t>Assegnazioni nette a valere su  stanziamento iniziale di 9.053 milioni di euro</t>
  </si>
  <si>
    <r>
      <rPr>
        <u/>
        <sz val="14"/>
        <rFont val="Calibri"/>
        <family val="2"/>
        <scheme val="minor"/>
      </rPr>
      <t xml:space="preserve">Delibera CIPE n. 6/2012 - Tab. 4 </t>
    </r>
    <r>
      <rPr>
        <sz val="14"/>
        <rFont val="Calibri"/>
        <family val="2"/>
        <scheme val="minor"/>
      </rPr>
      <t xml:space="preserve">  </t>
    </r>
    <r>
      <rPr>
        <sz val="14"/>
        <color theme="5" tint="-0.249977111117893"/>
        <rFont val="Calibri"/>
        <family val="2"/>
        <scheme val="minor"/>
      </rPr>
      <t>Riassegnazioni</t>
    </r>
    <r>
      <rPr>
        <sz val="14"/>
        <rFont val="Calibri"/>
        <family val="2"/>
        <scheme val="minor"/>
      </rPr>
      <t xml:space="preserve"> a </t>
    </r>
    <r>
      <rPr>
        <b/>
        <sz val="14"/>
        <rFont val="Calibri"/>
        <family val="2"/>
        <scheme val="minor"/>
      </rPr>
      <t>interventi indifferibili e provvisti di titoli giuridici perfezionati,</t>
    </r>
    <r>
      <rPr>
        <sz val="14"/>
        <rFont val="Calibri"/>
        <family val="2"/>
        <scheme val="minor"/>
      </rPr>
      <t xml:space="preserve"> </t>
    </r>
    <r>
      <rPr>
        <b/>
        <sz val="14"/>
        <color theme="5" tint="-0.249977111117893"/>
        <rFont val="Calibri"/>
        <family val="2"/>
        <scheme val="minor"/>
      </rPr>
      <t>ex Fondo Strategico</t>
    </r>
  </si>
  <si>
    <t>RIASSEGNAZIONI DI RISORSE operate dalla DELIBERA CIPE N. 83/2011 a valere su nuovo stanziamento FSC legge di stabilità per il 2012  (2.800 milioni di euro)</t>
  </si>
  <si>
    <t>RIASSEGNAZIONI DI RISORSE operate dalla DELIBERA CIPE N. 6/2012- tab. 4 e tab. 5 per interventi indifferibili e/o prioritari  a valere su nuovo stanziamento FSC legge di stabilità per il 2012 (2.800 milioni di euro)</t>
  </si>
  <si>
    <t>Nuove risorse FSC di cui alla legge di stabilità per il 2012  (stanziamento totale riferito all'intero Fondo sviluppo e coesione, non specifico per il Fondo infrastrutture)</t>
  </si>
  <si>
    <t>Nuove risorse FSC di cui alla legge di stabilità per il 2012  (stanziamento totale riferito all'intero Fondo sviluppo e coesione, non specifico per il Fondo strategico)</t>
  </si>
  <si>
    <t>TOTALE ASSEGNATO NETTO SU  FONDO STRATEGICO (ASSEGNAZIONI-RIDUZIONI+RIASSEGNAZIONI)</t>
  </si>
  <si>
    <t>TOTALE ASSEGNATO NETTO SU  FONDO INFRASTRUTTURE (ASSEGNAZIONI-RIDUZIONI+RIASSEGNAZIONI)</t>
  </si>
  <si>
    <t>SUCCESSIVE ASSEGNAZIONI/RIASSEGNAZIONI ALLE AMMINISTRAZIONI CENTRALI (SENZA PIU' DISTINZIONE TRA I DUE FONDI - Infrastrutture e Strategico, MA CON RIFERIMENTO ALLA DOTAZIONE DEL FONDO PER LO SVILUPPO E LA COESIONE UNITARIAMENTE CONSIDERATO)</t>
  </si>
  <si>
    <t>Dotazione aggiornata residua</t>
  </si>
  <si>
    <t>RIASSEGNAZIONI  DI RISORSEoperate dalla DELIBERA CIPE N. 83/2011 a valere su nuovo stanziamento FSC legge di stabilità 2012 (2.800 milioni di euro)</t>
  </si>
  <si>
    <t>RIASSEGNAZIONI DI RISORSE operate dalla DELIBERA CIPE N. 6/2012- tab. 4 e tab. 5 per interventi indifferibili e/o prioritari  a valere su nuovo stanziamento FSC legge di stabilità 2012 (2.800 milioni di euro)</t>
  </si>
  <si>
    <t>SALDO NETTO=
ASSEGNAZIONI
-   RIDUZIONI 
+ RIASSEGNAZIONI</t>
  </si>
  <si>
    <t>RIASSEGNAZIONI operate dalla DELIBERA CIPE N. 6/2012- tab. 4 e tab. 5 per interventi indifferibili e/o prioritari  a valere su nuovo stanziamento FSC legge di stabilità 2012 (2.800 milioni di euro)</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</si>
</sst>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3" formatCode="_-* #,##0.00_-;\-* #,##0.00_-;_-* &quot;-&quot;??_-;_-@_-"/>
    <numFmt numFmtId="164" formatCode="0.000"/>
    <numFmt numFmtId="165" formatCode="#,##0.000"/>
    <numFmt numFmtId="166" formatCode="_-* #,##0.000_-;\-* #,##0.000_-;_-* &quot;-&quot;??_-;_-@_-"/>
    <numFmt numFmtId="167" formatCode="#,##0.00_ ;\-#,##0.00\ "/>
    <numFmt numFmtId="168" formatCode="0.000000"/>
    <numFmt numFmtId="169" formatCode="_-* #,##0.000_-;\-* #,##0.000_-;_-* &quot;-&quot;???_-;_-@_-"/>
    <numFmt numFmtId="170" formatCode="#,##0.000_ ;\-#,##0.000\ "/>
  </numFmts>
  <fonts count="45" x14ac:knownFonts="1">
    <font>
      <sz val="11"/>
      <color theme="1"/>
      <name val="Calibri"/>
      <family val="2"/>
      <scheme val="minor"/>
    </font>
    <font>
      <b/>
      <sz val="11"/>
      <color theme="1"/>
      <name val="Calibri"/>
      <family val="2"/>
      <scheme val="minor"/>
    </font>
    <font>
      <i/>
      <sz val="11"/>
      <color theme="1"/>
      <name val="Calibri"/>
      <family val="2"/>
      <scheme val="minor"/>
    </font>
    <font>
      <i/>
      <sz val="10"/>
      <color theme="1"/>
      <name val="Calibri"/>
      <family val="2"/>
      <scheme val="minor"/>
    </font>
    <font>
      <b/>
      <sz val="12"/>
      <color theme="1"/>
      <name val="Calibri"/>
      <family val="2"/>
      <scheme val="minor"/>
    </font>
    <font>
      <sz val="11"/>
      <color theme="1"/>
      <name val="Calibri"/>
      <family val="2"/>
      <scheme val="minor"/>
    </font>
    <font>
      <i/>
      <sz val="9"/>
      <color theme="1"/>
      <name val="Arial"/>
      <family val="2"/>
    </font>
    <font>
      <sz val="9"/>
      <color theme="1"/>
      <name val="Calibri"/>
      <family val="2"/>
      <scheme val="minor"/>
    </font>
    <font>
      <b/>
      <i/>
      <sz val="11"/>
      <color theme="1"/>
      <name val="Calibri"/>
      <family val="2"/>
      <scheme val="minor"/>
    </font>
    <font>
      <sz val="9"/>
      <color theme="1"/>
      <name val="Arial"/>
      <family val="2"/>
    </font>
    <font>
      <sz val="9"/>
      <color rgb="FFFF0000"/>
      <name val="Calibri"/>
      <family val="2"/>
      <scheme val="minor"/>
    </font>
    <font>
      <sz val="11"/>
      <color rgb="FFFF0000"/>
      <name val="Calibri"/>
      <family val="2"/>
      <scheme val="minor"/>
    </font>
    <font>
      <sz val="11"/>
      <color theme="3" tint="-0.249977111117893"/>
      <name val="Calibri"/>
      <family val="2"/>
      <scheme val="minor"/>
    </font>
    <font>
      <u/>
      <sz val="11"/>
      <color theme="3" tint="-0.249977111117893"/>
      <name val="Calibri"/>
      <family val="2"/>
      <scheme val="minor"/>
    </font>
    <font>
      <sz val="11"/>
      <name val="Calibri"/>
      <family val="2"/>
      <scheme val="minor"/>
    </font>
    <font>
      <sz val="9"/>
      <color rgb="FF000000"/>
      <name val="Arial"/>
      <family val="2"/>
    </font>
    <font>
      <u/>
      <sz val="11"/>
      <color rgb="FFFF0000"/>
      <name val="Calibri"/>
      <family val="2"/>
      <scheme val="minor"/>
    </font>
    <font>
      <sz val="11"/>
      <color rgb="FF000000"/>
      <name val="Calibri"/>
      <family val="2"/>
      <scheme val="minor"/>
    </font>
    <font>
      <u/>
      <sz val="9"/>
      <color theme="3" tint="-0.249977111117893"/>
      <name val="Calibri"/>
      <family val="2"/>
      <scheme val="minor"/>
    </font>
    <font>
      <sz val="11"/>
      <color theme="1"/>
      <name val="Arial"/>
      <family val="2"/>
    </font>
    <font>
      <sz val="9"/>
      <color rgb="FF686868"/>
      <name val="Verdana"/>
      <family val="2"/>
    </font>
    <font>
      <b/>
      <sz val="9"/>
      <color rgb="FF686868"/>
      <name val="Verdana"/>
      <family val="2"/>
    </font>
    <font>
      <b/>
      <i/>
      <sz val="11"/>
      <color theme="3" tint="0.39997558519241921"/>
      <name val="Calibri"/>
      <family val="2"/>
      <scheme val="minor"/>
    </font>
    <font>
      <b/>
      <sz val="11"/>
      <name val="Calibri"/>
      <family val="2"/>
      <scheme val="minor"/>
    </font>
    <font>
      <b/>
      <sz val="11"/>
      <color theme="3" tint="-0.249977111117893"/>
      <name val="Calibri"/>
      <family val="2"/>
      <scheme val="minor"/>
    </font>
    <font>
      <u/>
      <sz val="11"/>
      <color theme="1"/>
      <name val="Calibri"/>
      <family val="2"/>
      <scheme val="minor"/>
    </font>
    <font>
      <b/>
      <sz val="11"/>
      <color theme="5" tint="-0.249977111117893"/>
      <name val="Calibri"/>
      <family val="2"/>
      <scheme val="minor"/>
    </font>
    <font>
      <i/>
      <sz val="9"/>
      <color theme="1"/>
      <name val="Calibri"/>
      <family val="2"/>
      <scheme val="minor"/>
    </font>
    <font>
      <sz val="12"/>
      <color theme="1"/>
      <name val="Calibri"/>
      <family val="2"/>
      <scheme val="minor"/>
    </font>
    <font>
      <i/>
      <sz val="11"/>
      <name val="Calibri"/>
      <family val="2"/>
      <scheme val="minor"/>
    </font>
    <font>
      <b/>
      <sz val="11"/>
      <color rgb="FF00B050"/>
      <name val="Calibri"/>
      <family val="2"/>
      <scheme val="minor"/>
    </font>
    <font>
      <b/>
      <sz val="16"/>
      <color theme="1"/>
      <name val="Calibri"/>
      <family val="2"/>
      <scheme val="minor"/>
    </font>
    <font>
      <sz val="14"/>
      <name val="Calibri"/>
      <family val="2"/>
      <scheme val="minor"/>
    </font>
    <font>
      <u/>
      <sz val="14"/>
      <name val="Calibri"/>
      <family val="2"/>
      <scheme val="minor"/>
    </font>
    <font>
      <sz val="14"/>
      <color theme="5" tint="-0.249977111117893"/>
      <name val="Calibri"/>
      <family val="2"/>
      <scheme val="minor"/>
    </font>
    <font>
      <b/>
      <sz val="14"/>
      <name val="Calibri"/>
      <family val="2"/>
      <scheme val="minor"/>
    </font>
    <font>
      <b/>
      <sz val="14"/>
      <color theme="5" tint="-0.249977111117893"/>
      <name val="Calibri"/>
      <family val="2"/>
      <scheme val="minor"/>
    </font>
    <font>
      <b/>
      <u/>
      <sz val="14"/>
      <name val="Calibri"/>
      <family val="2"/>
      <scheme val="minor"/>
    </font>
    <font>
      <b/>
      <sz val="11"/>
      <color theme="9" tint="-0.499984740745262"/>
      <name val="Calibri"/>
      <family val="2"/>
      <scheme val="minor"/>
    </font>
    <font>
      <sz val="12"/>
      <color rgb="FFFF0000"/>
      <name val="Calibri"/>
      <family val="2"/>
      <scheme val="minor"/>
    </font>
    <font>
      <b/>
      <u/>
      <sz val="11"/>
      <color theme="3" tint="-0.249977111117893"/>
      <name val="Calibri"/>
      <family val="2"/>
      <scheme val="minor"/>
    </font>
    <font>
      <b/>
      <sz val="14"/>
      <color theme="1"/>
      <name val="Calibri"/>
      <family val="2"/>
      <scheme val="minor"/>
    </font>
    <font>
      <i/>
      <sz val="12"/>
      <color theme="1"/>
      <name val="Calibri"/>
      <family val="2"/>
      <scheme val="minor"/>
    </font>
    <font>
      <b/>
      <sz val="12"/>
      <color rgb="FF00B050"/>
      <name val="Calibri"/>
      <family val="2"/>
      <scheme val="minor"/>
    </font>
    <font>
      <b/>
      <sz val="12"/>
      <color theme="5" tint="-0.249977111117893"/>
      <name val="Calibri"/>
      <family val="2"/>
      <scheme val="minor"/>
    </font>
  </fonts>
  <fills count="15">
    <fill>
      <patternFill patternType="none"/>
    </fill>
    <fill>
      <patternFill patternType="gray125"/>
    </fill>
    <fill>
      <patternFill patternType="solid">
        <fgColor theme="0"/>
        <bgColor indexed="64"/>
      </patternFill>
    </fill>
    <fill>
      <patternFill patternType="solid">
        <fgColor theme="6" tint="0.79998168889431442"/>
        <bgColor indexed="64"/>
      </patternFill>
    </fill>
    <fill>
      <patternFill patternType="solid">
        <fgColor theme="0" tint="-0.14999847407452621"/>
        <bgColor indexed="64"/>
      </patternFill>
    </fill>
    <fill>
      <patternFill patternType="solid">
        <fgColor rgb="FFFFFFFF"/>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theme="3" tint="0.79998168889431442"/>
        <bgColor indexed="64"/>
      </patternFill>
    </fill>
    <fill>
      <patternFill patternType="solid">
        <fgColor theme="3" tint="0.59999389629810485"/>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9" tint="0.59999389629810485"/>
        <bgColor indexed="64"/>
      </patternFill>
    </fill>
  </fills>
  <borders count="5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top/>
      <bottom style="medium">
        <color indexed="64"/>
      </bottom>
      <diagonal/>
    </border>
    <border>
      <left/>
      <right style="medium">
        <color indexed="64"/>
      </right>
      <top style="thin">
        <color indexed="64"/>
      </top>
      <bottom/>
      <diagonal/>
    </border>
    <border>
      <left style="thin">
        <color indexed="64"/>
      </left>
      <right/>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diagonal/>
    </border>
    <border>
      <left/>
      <right style="medium">
        <color indexed="64"/>
      </right>
      <top/>
      <bottom style="thin">
        <color indexed="64"/>
      </bottom>
      <diagonal/>
    </border>
    <border>
      <left style="thin">
        <color indexed="64"/>
      </left>
      <right/>
      <top/>
      <bottom/>
      <diagonal/>
    </border>
    <border>
      <left style="medium">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s>
  <cellStyleXfs count="2">
    <xf numFmtId="0" fontId="0" fillId="0" borderId="0"/>
    <xf numFmtId="43" fontId="5" fillId="0" borderId="0" applyFont="0" applyFill="0" applyBorder="0" applyAlignment="0" applyProtection="0"/>
  </cellStyleXfs>
  <cellXfs count="525">
    <xf numFmtId="0" fontId="0" fillId="0" borderId="0" xfId="0"/>
    <xf numFmtId="0" fontId="0" fillId="0" borderId="1" xfId="0" applyBorder="1"/>
    <xf numFmtId="0" fontId="1" fillId="0" borderId="1" xfId="0" applyFont="1" applyBorder="1" applyAlignment="1">
      <alignment vertical="center" wrapText="1"/>
    </xf>
    <xf numFmtId="0" fontId="7" fillId="2" borderId="1" xfId="0" applyFont="1" applyFill="1" applyBorder="1" applyAlignment="1">
      <alignment vertical="center" wrapText="1"/>
    </xf>
    <xf numFmtId="0" fontId="0" fillId="0" borderId="0" xfId="0" applyBorder="1"/>
    <xf numFmtId="0" fontId="9" fillId="0" borderId="0" xfId="0" applyFont="1" applyBorder="1" applyAlignment="1">
      <alignment horizontal="justify" vertical="top" wrapText="1"/>
    </xf>
    <xf numFmtId="4" fontId="9" fillId="0" borderId="0" xfId="0" applyNumberFormat="1" applyFont="1" applyBorder="1" applyAlignment="1">
      <alignment horizontal="justify" vertical="top" wrapText="1"/>
    </xf>
    <xf numFmtId="4" fontId="9" fillId="0" borderId="0" xfId="0" applyNumberFormat="1" applyFont="1" applyBorder="1" applyAlignment="1">
      <alignment horizontal="right" vertical="top" wrapText="1"/>
    </xf>
    <xf numFmtId="4" fontId="0" fillId="0" borderId="0" xfId="0" applyNumberFormat="1" applyBorder="1"/>
    <xf numFmtId="0" fontId="0" fillId="3" borderId="1" xfId="0" applyFill="1" applyBorder="1"/>
    <xf numFmtId="0" fontId="1" fillId="2" borderId="1" xfId="0" applyFont="1" applyFill="1" applyBorder="1" applyAlignment="1">
      <alignment vertical="center" wrapText="1"/>
    </xf>
    <xf numFmtId="0" fontId="0" fillId="2" borderId="1" xfId="0" applyFill="1" applyBorder="1" applyAlignment="1">
      <alignment vertical="center" wrapText="1"/>
    </xf>
    <xf numFmtId="0" fontId="1" fillId="4" borderId="1" xfId="0" applyFont="1" applyFill="1" applyBorder="1" applyAlignment="1">
      <alignment horizontal="center" vertical="center" wrapText="1"/>
    </xf>
    <xf numFmtId="0" fontId="0" fillId="0" borderId="1" xfId="0" applyBorder="1" applyAlignment="1">
      <alignment vertical="center"/>
    </xf>
    <xf numFmtId="0" fontId="0" fillId="0" borderId="1" xfId="0" applyBorder="1" applyAlignment="1">
      <alignment vertical="center" wrapText="1"/>
    </xf>
    <xf numFmtId="2" fontId="0" fillId="0" borderId="1" xfId="0" applyNumberFormat="1" applyBorder="1" applyAlignment="1">
      <alignment vertical="center"/>
    </xf>
    <xf numFmtId="0" fontId="7" fillId="0" borderId="1" xfId="0" applyFont="1" applyBorder="1" applyAlignment="1">
      <alignment vertical="center"/>
    </xf>
    <xf numFmtId="0" fontId="12" fillId="0" borderId="1" xfId="0" applyFont="1" applyBorder="1" applyAlignment="1">
      <alignment horizontal="left" vertical="center" wrapText="1"/>
    </xf>
    <xf numFmtId="0" fontId="12" fillId="0" borderId="1" xfId="0" applyFont="1" applyBorder="1" applyAlignment="1">
      <alignment horizontal="center" vertical="center" wrapText="1"/>
    </xf>
    <xf numFmtId="4" fontId="13" fillId="0" borderId="1" xfId="0" applyNumberFormat="1" applyFont="1" applyBorder="1" applyAlignment="1">
      <alignment horizontal="center" vertical="center" wrapText="1"/>
    </xf>
    <xf numFmtId="43" fontId="0" fillId="0" borderId="0" xfId="0" applyNumberFormat="1"/>
    <xf numFmtId="0" fontId="14" fillId="0" borderId="1" xfId="0" applyFont="1" applyBorder="1" applyAlignment="1">
      <alignment vertical="center" wrapText="1"/>
    </xf>
    <xf numFmtId="2" fontId="11" fillId="0" borderId="1" xfId="0" applyNumberFormat="1" applyFont="1" applyBorder="1" applyAlignment="1">
      <alignment vertical="center"/>
    </xf>
    <xf numFmtId="0" fontId="11" fillId="0" borderId="1" xfId="0" applyFont="1" applyBorder="1" applyAlignment="1">
      <alignment vertical="center"/>
    </xf>
    <xf numFmtId="0" fontId="7" fillId="0" borderId="1" xfId="0" applyFont="1" applyBorder="1" applyAlignment="1">
      <alignment vertical="center" wrapText="1"/>
    </xf>
    <xf numFmtId="43" fontId="0" fillId="0" borderId="1" xfId="1" applyFont="1" applyBorder="1" applyAlignment="1">
      <alignment vertical="center"/>
    </xf>
    <xf numFmtId="0" fontId="0" fillId="0" borderId="5" xfId="0" applyBorder="1"/>
    <xf numFmtId="0" fontId="0" fillId="0" borderId="5" xfId="0" applyBorder="1" applyAlignment="1">
      <alignment vertical="center"/>
    </xf>
    <xf numFmtId="0" fontId="7" fillId="0" borderId="5" xfId="0" applyFont="1" applyBorder="1" applyAlignment="1">
      <alignment vertical="center"/>
    </xf>
    <xf numFmtId="0" fontId="19" fillId="0" borderId="0" xfId="0" applyFont="1" applyAlignment="1">
      <alignment horizontal="justify"/>
    </xf>
    <xf numFmtId="0" fontId="11" fillId="0" borderId="1" xfId="0" applyFont="1" applyBorder="1" applyAlignment="1">
      <alignment vertical="center" wrapText="1"/>
    </xf>
    <xf numFmtId="0" fontId="14" fillId="0" borderId="1" xfId="0" applyFont="1" applyBorder="1" applyAlignment="1">
      <alignment horizontal="left" vertical="center" wrapText="1"/>
    </xf>
    <xf numFmtId="164" fontId="0" fillId="0" borderId="1" xfId="0" applyNumberFormat="1" applyBorder="1" applyAlignment="1">
      <alignment vertical="center"/>
    </xf>
    <xf numFmtId="43" fontId="0" fillId="0" borderId="0" xfId="1" applyFont="1" applyBorder="1" applyAlignment="1">
      <alignment vertical="center"/>
    </xf>
    <xf numFmtId="0" fontId="12" fillId="0" borderId="0" xfId="0" applyFont="1" applyBorder="1" applyAlignment="1">
      <alignment horizontal="center" vertical="center" wrapText="1"/>
    </xf>
    <xf numFmtId="4" fontId="13" fillId="0" borderId="0" xfId="0" applyNumberFormat="1" applyFont="1" applyBorder="1" applyAlignment="1">
      <alignment horizontal="center" vertical="center" wrapText="1"/>
    </xf>
    <xf numFmtId="0" fontId="0" fillId="0" borderId="0" xfId="0" applyAlignment="1">
      <alignment horizontal="center"/>
    </xf>
    <xf numFmtId="0" fontId="10" fillId="2" borderId="1" xfId="0" applyFont="1" applyFill="1" applyBorder="1" applyAlignment="1">
      <alignment vertical="center" wrapText="1"/>
    </xf>
    <xf numFmtId="0" fontId="0" fillId="0" borderId="0" xfId="0" applyAlignment="1">
      <alignment vertical="center"/>
    </xf>
    <xf numFmtId="0" fontId="1" fillId="4" borderId="5" xfId="0" applyFont="1" applyFill="1" applyBorder="1" applyAlignment="1">
      <alignment horizontal="center" vertical="center" wrapText="1"/>
    </xf>
    <xf numFmtId="0" fontId="1" fillId="4" borderId="6" xfId="0" applyFont="1" applyFill="1" applyBorder="1" applyAlignment="1">
      <alignment horizontal="center" vertical="center" wrapText="1"/>
    </xf>
    <xf numFmtId="0" fontId="1" fillId="4" borderId="7" xfId="0" applyFont="1" applyFill="1" applyBorder="1" applyAlignment="1">
      <alignment horizontal="center" vertical="center" wrapText="1"/>
    </xf>
    <xf numFmtId="0" fontId="7" fillId="0" borderId="5" xfId="0" applyFont="1" applyBorder="1" applyAlignment="1">
      <alignment horizontal="left" vertical="center" wrapText="1"/>
    </xf>
    <xf numFmtId="2" fontId="0" fillId="0" borderId="5" xfId="0" applyNumberFormat="1" applyBorder="1" applyAlignment="1">
      <alignment vertical="center"/>
    </xf>
    <xf numFmtId="4" fontId="9" fillId="0" borderId="5" xfId="0" applyNumberFormat="1" applyFont="1" applyBorder="1" applyAlignment="1">
      <alignment horizontal="justify" vertical="top" wrapText="1"/>
    </xf>
    <xf numFmtId="0" fontId="7" fillId="0" borderId="0" xfId="0" applyFont="1" applyBorder="1" applyAlignment="1">
      <alignment horizontal="left" vertical="center" wrapText="1"/>
    </xf>
    <xf numFmtId="0" fontId="0" fillId="0" borderId="8" xfId="0" applyBorder="1"/>
    <xf numFmtId="0" fontId="9" fillId="0" borderId="8" xfId="0" applyFont="1" applyBorder="1" applyAlignment="1">
      <alignment horizontal="justify" vertical="top" wrapText="1"/>
    </xf>
    <xf numFmtId="4" fontId="9" fillId="0" borderId="8" xfId="0" applyNumberFormat="1" applyFont="1" applyBorder="1" applyAlignment="1">
      <alignment horizontal="justify" vertical="top" wrapText="1"/>
    </xf>
    <xf numFmtId="0" fontId="7" fillId="0" borderId="8" xfId="0" applyFont="1" applyBorder="1" applyAlignment="1">
      <alignment horizontal="left" vertical="center" wrapText="1"/>
    </xf>
    <xf numFmtId="0" fontId="3" fillId="0" borderId="1" xfId="0" applyFont="1" applyBorder="1" applyAlignment="1">
      <alignment vertical="center" wrapText="1"/>
    </xf>
    <xf numFmtId="2" fontId="6" fillId="5" borderId="1" xfId="0" applyNumberFormat="1" applyFont="1" applyFill="1" applyBorder="1" applyAlignment="1">
      <alignment horizontal="left" vertical="center"/>
    </xf>
    <xf numFmtId="2" fontId="14" fillId="0" borderId="1" xfId="0" applyNumberFormat="1" applyFont="1" applyBorder="1" applyAlignment="1">
      <alignment vertical="center"/>
    </xf>
    <xf numFmtId="0" fontId="21" fillId="0" borderId="0" xfId="0" applyFont="1"/>
    <xf numFmtId="0" fontId="0" fillId="0" borderId="0" xfId="0" applyAlignment="1">
      <alignment horizontal="left" indent="2"/>
    </xf>
    <xf numFmtId="0" fontId="21" fillId="0" borderId="0" xfId="0" applyFont="1" applyAlignment="1">
      <alignment horizontal="left" indent="2"/>
    </xf>
    <xf numFmtId="0" fontId="20" fillId="0" borderId="0" xfId="0" applyFont="1" applyAlignment="1">
      <alignment horizontal="justify"/>
    </xf>
    <xf numFmtId="0" fontId="22" fillId="0" borderId="1" xfId="0" applyFont="1" applyBorder="1" applyAlignment="1">
      <alignment vertical="center" wrapText="1"/>
    </xf>
    <xf numFmtId="0" fontId="4" fillId="0" borderId="0" xfId="0" applyFont="1" applyBorder="1" applyAlignment="1">
      <alignment vertical="center" wrapText="1"/>
    </xf>
    <xf numFmtId="4" fontId="0" fillId="0" borderId="0" xfId="0" applyNumberFormat="1"/>
    <xf numFmtId="2" fontId="0" fillId="0" borderId="0" xfId="0" applyNumberFormat="1"/>
    <xf numFmtId="164" fontId="0" fillId="0" borderId="1" xfId="0" applyNumberFormat="1" applyFont="1" applyBorder="1" applyAlignment="1">
      <alignment vertical="center"/>
    </xf>
    <xf numFmtId="2" fontId="0" fillId="0" borderId="0" xfId="0" applyNumberFormat="1" applyBorder="1" applyAlignment="1">
      <alignment vertical="center"/>
    </xf>
    <xf numFmtId="0" fontId="20" fillId="0" borderId="0" xfId="0" applyFont="1"/>
    <xf numFmtId="165" fontId="12" fillId="0" borderId="1" xfId="0" applyNumberFormat="1" applyFont="1" applyBorder="1" applyAlignment="1">
      <alignment horizontal="center" vertical="center" wrapText="1"/>
    </xf>
    <xf numFmtId="0" fontId="12" fillId="0" borderId="1" xfId="0" applyFont="1" applyBorder="1" applyAlignment="1">
      <alignment vertical="center" wrapText="1"/>
    </xf>
    <xf numFmtId="43" fontId="5" fillId="0" borderId="1" xfId="1" applyFont="1" applyBorder="1" applyAlignment="1">
      <alignment vertical="center"/>
    </xf>
    <xf numFmtId="0" fontId="0" fillId="0" borderId="1" xfId="0" applyBorder="1" applyAlignment="1">
      <alignment horizontal="right" vertical="center" wrapText="1"/>
    </xf>
    <xf numFmtId="0" fontId="0" fillId="0" borderId="1" xfId="0" applyBorder="1" applyAlignment="1">
      <alignment horizontal="left" vertical="center" wrapText="1"/>
    </xf>
    <xf numFmtId="2" fontId="3" fillId="0" borderId="1" xfId="1" applyNumberFormat="1" applyFont="1" applyBorder="1" applyAlignment="1">
      <alignment horizontal="left" vertical="center"/>
    </xf>
    <xf numFmtId="2" fontId="27" fillId="0" borderId="1" xfId="0" applyNumberFormat="1" applyFont="1" applyBorder="1" applyAlignment="1">
      <alignment horizontal="left" vertical="center"/>
    </xf>
    <xf numFmtId="43" fontId="0" fillId="2" borderId="1" xfId="1" applyFont="1" applyFill="1" applyBorder="1" applyAlignment="1">
      <alignment vertical="center"/>
    </xf>
    <xf numFmtId="43" fontId="1" fillId="0" borderId="1" xfId="1" applyFont="1" applyBorder="1" applyAlignment="1">
      <alignment vertical="center"/>
    </xf>
    <xf numFmtId="0" fontId="2" fillId="0" borderId="1" xfId="0" applyFont="1" applyBorder="1" applyAlignment="1">
      <alignment vertical="center" wrapText="1"/>
    </xf>
    <xf numFmtId="43" fontId="0" fillId="0" borderId="1" xfId="0" applyNumberFormat="1" applyBorder="1" applyAlignment="1">
      <alignment vertical="center" wrapText="1"/>
    </xf>
    <xf numFmtId="0" fontId="1" fillId="4" borderId="3" xfId="0" applyFont="1" applyFill="1" applyBorder="1" applyAlignment="1">
      <alignment horizontal="center" vertical="center" wrapText="1"/>
    </xf>
    <xf numFmtId="0" fontId="12" fillId="2" borderId="1" xfId="0" applyFont="1" applyFill="1" applyBorder="1" applyAlignment="1">
      <alignment horizontal="left" vertical="center" wrapText="1"/>
    </xf>
    <xf numFmtId="43" fontId="2" fillId="0" borderId="1" xfId="1" applyFont="1" applyBorder="1" applyAlignment="1">
      <alignment vertical="center"/>
    </xf>
    <xf numFmtId="2" fontId="0" fillId="0" borderId="1" xfId="1" applyNumberFormat="1" applyFont="1" applyBorder="1" applyAlignment="1">
      <alignment vertical="center"/>
    </xf>
    <xf numFmtId="0" fontId="0" fillId="2" borderId="0" xfId="0" applyFill="1" applyBorder="1"/>
    <xf numFmtId="0" fontId="12" fillId="4" borderId="1" xfId="0" applyFont="1" applyFill="1" applyBorder="1" applyAlignment="1">
      <alignment horizontal="left" vertical="center" wrapText="1"/>
    </xf>
    <xf numFmtId="43" fontId="12" fillId="4" borderId="1" xfId="1" applyFont="1" applyFill="1" applyBorder="1" applyAlignment="1">
      <alignment horizontal="center" vertical="center" wrapText="1"/>
    </xf>
    <xf numFmtId="0" fontId="12" fillId="4" borderId="7" xfId="0" applyFont="1" applyFill="1" applyBorder="1" applyAlignment="1">
      <alignment horizontal="left" vertical="center" wrapText="1"/>
    </xf>
    <xf numFmtId="0" fontId="12" fillId="4" borderId="1" xfId="0" applyFont="1" applyFill="1" applyBorder="1" applyAlignment="1">
      <alignment horizontal="center" vertical="center" wrapText="1"/>
    </xf>
    <xf numFmtId="4" fontId="13" fillId="4" borderId="1" xfId="0" applyNumberFormat="1" applyFont="1" applyFill="1" applyBorder="1" applyAlignment="1">
      <alignment horizontal="center" vertical="center" wrapText="1"/>
    </xf>
    <xf numFmtId="2" fontId="0" fillId="3" borderId="1" xfId="0" applyNumberFormat="1" applyFill="1" applyBorder="1"/>
    <xf numFmtId="2" fontId="0" fillId="0" borderId="0" xfId="0" applyNumberFormat="1" applyBorder="1"/>
    <xf numFmtId="43" fontId="0" fillId="3" borderId="1" xfId="1" applyFont="1" applyFill="1" applyBorder="1" applyAlignment="1">
      <alignment vertical="center"/>
    </xf>
    <xf numFmtId="0" fontId="12" fillId="3" borderId="1" xfId="0" applyFont="1" applyFill="1" applyBorder="1" applyAlignment="1">
      <alignment horizontal="center" vertical="center" wrapText="1"/>
    </xf>
    <xf numFmtId="0" fontId="0" fillId="8" borderId="1" xfId="0" applyFill="1" applyBorder="1" applyAlignment="1">
      <alignment wrapText="1"/>
    </xf>
    <xf numFmtId="2" fontId="0" fillId="8" borderId="1" xfId="0" applyNumberFormat="1" applyFill="1" applyBorder="1" applyAlignment="1">
      <alignment vertical="center"/>
    </xf>
    <xf numFmtId="0" fontId="12" fillId="8" borderId="1" xfId="0" applyFont="1" applyFill="1" applyBorder="1" applyAlignment="1">
      <alignment horizontal="center" vertical="center" wrapText="1"/>
    </xf>
    <xf numFmtId="0" fontId="0" fillId="8" borderId="1" xfId="0" applyFill="1" applyBorder="1"/>
    <xf numFmtId="0" fontId="1" fillId="11" borderId="1" xfId="0" applyFont="1" applyFill="1" applyBorder="1" applyAlignment="1">
      <alignment vertical="center" wrapText="1"/>
    </xf>
    <xf numFmtId="0" fontId="0" fillId="2" borderId="0" xfId="0" applyFill="1" applyAlignment="1">
      <alignment wrapText="1"/>
    </xf>
    <xf numFmtId="0" fontId="4" fillId="0" borderId="0" xfId="0" applyFont="1" applyBorder="1" applyAlignment="1">
      <alignment vertical="center"/>
    </xf>
    <xf numFmtId="0" fontId="1" fillId="9" borderId="17" xfId="0" applyFont="1" applyFill="1" applyBorder="1" applyAlignment="1">
      <alignment horizontal="center" vertical="center" wrapText="1"/>
    </xf>
    <xf numFmtId="0" fontId="1" fillId="9" borderId="12" xfId="0" applyFont="1" applyFill="1" applyBorder="1" applyAlignment="1">
      <alignment horizontal="center" vertical="center" wrapText="1"/>
    </xf>
    <xf numFmtId="0" fontId="12" fillId="11" borderId="17" xfId="0" applyFont="1" applyFill="1" applyBorder="1" applyAlignment="1">
      <alignment horizontal="left" vertical="center" wrapText="1"/>
    </xf>
    <xf numFmtId="4" fontId="24" fillId="11" borderId="1" xfId="0" applyNumberFormat="1" applyFont="1" applyFill="1" applyBorder="1" applyAlignment="1">
      <alignment horizontal="right" vertical="center" wrapText="1"/>
    </xf>
    <xf numFmtId="0" fontId="1" fillId="11" borderId="17" xfId="0" applyFont="1" applyFill="1" applyBorder="1" applyAlignment="1">
      <alignment vertical="center" wrapText="1"/>
    </xf>
    <xf numFmtId="0" fontId="0" fillId="11" borderId="17" xfId="0" applyFill="1" applyBorder="1" applyAlignment="1">
      <alignment vertical="center" wrapText="1"/>
    </xf>
    <xf numFmtId="0" fontId="0" fillId="11" borderId="1" xfId="0" applyFill="1" applyBorder="1" applyAlignment="1">
      <alignment vertical="center" wrapText="1"/>
    </xf>
    <xf numFmtId="0" fontId="0" fillId="11" borderId="7" xfId="0" applyFill="1" applyBorder="1" applyAlignment="1">
      <alignment horizontal="left" vertical="center" wrapText="1"/>
    </xf>
    <xf numFmtId="0" fontId="1" fillId="11" borderId="22" xfId="0" applyFont="1" applyFill="1" applyBorder="1" applyAlignment="1">
      <alignment vertical="center" wrapText="1"/>
    </xf>
    <xf numFmtId="0" fontId="1" fillId="11" borderId="9" xfId="0" applyFont="1" applyFill="1" applyBorder="1" applyAlignment="1">
      <alignment vertical="center" wrapText="1"/>
    </xf>
    <xf numFmtId="43" fontId="23" fillId="9" borderId="17" xfId="1" applyFont="1" applyFill="1" applyBorder="1" applyAlignment="1">
      <alignment horizontal="left" vertical="center" wrapText="1"/>
    </xf>
    <xf numFmtId="43" fontId="23" fillId="9" borderId="1" xfId="1" applyFont="1" applyFill="1" applyBorder="1" applyAlignment="1">
      <alignment horizontal="center" vertical="center" wrapText="1"/>
    </xf>
    <xf numFmtId="0" fontId="12" fillId="8" borderId="3" xfId="0" applyFont="1" applyFill="1" applyBorder="1" applyAlignment="1">
      <alignment horizontal="left" vertical="center" wrapText="1"/>
    </xf>
    <xf numFmtId="0" fontId="0" fillId="8" borderId="1" xfId="0" applyFill="1" applyBorder="1" applyAlignment="1">
      <alignment vertical="center" wrapText="1"/>
    </xf>
    <xf numFmtId="2" fontId="0" fillId="8" borderId="1" xfId="0" applyNumberFormat="1" applyFill="1" applyBorder="1" applyAlignment="1">
      <alignment vertical="center" wrapText="1"/>
    </xf>
    <xf numFmtId="0" fontId="12" fillId="8" borderId="12" xfId="0" applyFont="1" applyFill="1" applyBorder="1" applyAlignment="1">
      <alignment horizontal="left" vertical="center" wrapText="1"/>
    </xf>
    <xf numFmtId="43" fontId="0" fillId="8" borderId="1" xfId="1" applyFont="1" applyFill="1" applyBorder="1" applyAlignment="1">
      <alignment vertical="center"/>
    </xf>
    <xf numFmtId="0" fontId="14" fillId="8" borderId="12" xfId="0" applyFont="1" applyFill="1" applyBorder="1" applyAlignment="1">
      <alignment vertical="center" wrapText="1"/>
    </xf>
    <xf numFmtId="0" fontId="14" fillId="8" borderId="3" xfId="0" applyFont="1" applyFill="1" applyBorder="1" applyAlignment="1">
      <alignment horizontal="left" vertical="center" wrapText="1"/>
    </xf>
    <xf numFmtId="0" fontId="0" fillId="8" borderId="5" xfId="0" applyFill="1" applyBorder="1" applyAlignment="1">
      <alignment wrapText="1"/>
    </xf>
    <xf numFmtId="2" fontId="0" fillId="8" borderId="5" xfId="0" applyNumberFormat="1" applyFill="1" applyBorder="1" applyAlignment="1">
      <alignment vertical="center"/>
    </xf>
    <xf numFmtId="0" fontId="0" fillId="8" borderId="1" xfId="0" applyFill="1" applyBorder="1" applyAlignment="1">
      <alignment horizontal="left" vertical="center" wrapText="1"/>
    </xf>
    <xf numFmtId="0" fontId="14" fillId="8" borderId="5" xfId="0" applyFont="1" applyFill="1" applyBorder="1" applyAlignment="1">
      <alignment vertical="center" wrapText="1"/>
    </xf>
    <xf numFmtId="0" fontId="0" fillId="8" borderId="7" xfId="0" applyFill="1" applyBorder="1" applyAlignment="1">
      <alignment horizontal="left" vertical="center" wrapText="1"/>
    </xf>
    <xf numFmtId="43" fontId="0" fillId="8" borderId="7" xfId="1" applyFont="1" applyFill="1" applyBorder="1" applyAlignment="1">
      <alignment vertical="center"/>
    </xf>
    <xf numFmtId="0" fontId="14" fillId="8" borderId="1" xfId="0" applyFont="1" applyFill="1" applyBorder="1" applyAlignment="1">
      <alignment horizontal="left" vertical="center" wrapText="1"/>
    </xf>
    <xf numFmtId="2" fontId="0" fillId="8" borderId="19" xfId="0" applyNumberFormat="1" applyFill="1" applyBorder="1" applyAlignment="1">
      <alignment vertical="center"/>
    </xf>
    <xf numFmtId="0" fontId="0" fillId="8" borderId="5" xfId="0" applyFill="1" applyBorder="1" applyAlignment="1">
      <alignment vertical="center" wrapText="1"/>
    </xf>
    <xf numFmtId="43" fontId="0" fillId="7" borderId="1" xfId="0" applyNumberFormat="1" applyFill="1" applyBorder="1"/>
    <xf numFmtId="43" fontId="12" fillId="7" borderId="26" xfId="1" applyFont="1" applyFill="1" applyBorder="1" applyAlignment="1">
      <alignment horizontal="center" vertical="center" wrapText="1"/>
    </xf>
    <xf numFmtId="0" fontId="0" fillId="7" borderId="26" xfId="0" applyFill="1" applyBorder="1" applyAlignment="1">
      <alignment horizontal="left" vertical="center" wrapText="1"/>
    </xf>
    <xf numFmtId="0" fontId="0" fillId="2" borderId="0" xfId="0" applyFill="1"/>
    <xf numFmtId="0" fontId="1" fillId="6" borderId="3" xfId="0" applyFont="1" applyFill="1" applyBorder="1" applyAlignment="1">
      <alignment horizontal="center" vertical="center" wrapText="1"/>
    </xf>
    <xf numFmtId="0" fontId="0" fillId="3" borderId="3" xfId="0" applyFill="1" applyBorder="1" applyAlignment="1">
      <alignment horizontal="center"/>
    </xf>
    <xf numFmtId="0" fontId="0" fillId="3" borderId="3" xfId="0" applyFill="1" applyBorder="1" applyAlignment="1">
      <alignment horizontal="center" wrapText="1"/>
    </xf>
    <xf numFmtId="0" fontId="0" fillId="3" borderId="3" xfId="0" applyFill="1" applyBorder="1"/>
    <xf numFmtId="43" fontId="14" fillId="6" borderId="3" xfId="1" applyFont="1" applyFill="1" applyBorder="1" applyAlignment="1">
      <alignment horizontal="center" vertical="center" wrapText="1"/>
    </xf>
    <xf numFmtId="0" fontId="0" fillId="2" borderId="1" xfId="0" applyFill="1" applyBorder="1" applyAlignment="1">
      <alignment horizontal="left" vertical="center" wrapText="1"/>
    </xf>
    <xf numFmtId="0" fontId="14" fillId="0" borderId="5" xfId="0" applyFont="1" applyBorder="1" applyAlignment="1">
      <alignment horizontal="left" vertical="center" wrapText="1"/>
    </xf>
    <xf numFmtId="0" fontId="12" fillId="0" borderId="1" xfId="0" applyFont="1" applyBorder="1" applyAlignment="1">
      <alignment horizontal="left" vertical="center" wrapText="1"/>
    </xf>
    <xf numFmtId="0" fontId="0" fillId="2" borderId="1" xfId="0" applyFill="1" applyBorder="1" applyAlignment="1">
      <alignment horizontal="center" vertical="center"/>
    </xf>
    <xf numFmtId="3" fontId="28" fillId="0" borderId="0" xfId="0" applyNumberFormat="1" applyFont="1" applyAlignment="1">
      <alignment vertical="center"/>
    </xf>
    <xf numFmtId="3" fontId="0" fillId="0" borderId="0" xfId="0" applyNumberFormat="1" applyAlignment="1">
      <alignment vertical="center"/>
    </xf>
    <xf numFmtId="0" fontId="0" fillId="2" borderId="1" xfId="0" applyFill="1" applyBorder="1" applyAlignment="1">
      <alignment vertical="center"/>
    </xf>
    <xf numFmtId="43" fontId="0" fillId="0" borderId="1" xfId="0" applyNumberFormat="1" applyBorder="1" applyAlignment="1">
      <alignment vertical="center"/>
    </xf>
    <xf numFmtId="0" fontId="0" fillId="0" borderId="1" xfId="0" applyFont="1" applyBorder="1" applyAlignment="1">
      <alignment vertical="center" wrapText="1"/>
    </xf>
    <xf numFmtId="0" fontId="0" fillId="0" borderId="1" xfId="0" applyFont="1" applyBorder="1" applyAlignment="1">
      <alignment vertical="center"/>
    </xf>
    <xf numFmtId="0" fontId="0" fillId="4" borderId="1" xfId="0" applyFill="1" applyBorder="1" applyAlignment="1">
      <alignment vertical="center"/>
    </xf>
    <xf numFmtId="43" fontId="17" fillId="0" borderId="1" xfId="1" applyFont="1" applyBorder="1" applyAlignment="1">
      <alignment horizontal="right" vertical="center"/>
    </xf>
    <xf numFmtId="0" fontId="3" fillId="0" borderId="1" xfId="0" applyFont="1" applyBorder="1" applyAlignment="1">
      <alignment horizontal="right" vertical="center" wrapText="1"/>
    </xf>
    <xf numFmtId="0" fontId="15" fillId="0" borderId="1" xfId="0" applyFont="1" applyBorder="1" applyAlignment="1">
      <alignment vertical="center" wrapText="1"/>
    </xf>
    <xf numFmtId="2" fontId="6" fillId="5" borderId="5" xfId="0" applyNumberFormat="1" applyFont="1" applyFill="1" applyBorder="1" applyAlignment="1">
      <alignment horizontal="left" vertical="center"/>
    </xf>
    <xf numFmtId="2" fontId="6" fillId="5" borderId="6" xfId="0" applyNumberFormat="1" applyFont="1" applyFill="1" applyBorder="1" applyAlignment="1">
      <alignment horizontal="left" vertical="center"/>
    </xf>
    <xf numFmtId="2" fontId="6" fillId="5" borderId="7" xfId="0" applyNumberFormat="1" applyFont="1" applyFill="1" applyBorder="1" applyAlignment="1">
      <alignment horizontal="left" vertical="center"/>
    </xf>
    <xf numFmtId="0" fontId="7" fillId="4" borderId="1" xfId="0" applyFont="1" applyFill="1" applyBorder="1" applyAlignment="1">
      <alignment vertical="center"/>
    </xf>
    <xf numFmtId="2" fontId="0" fillId="0" borderId="0" xfId="0" applyNumberFormat="1" applyAlignment="1">
      <alignment vertical="center"/>
    </xf>
    <xf numFmtId="4" fontId="0" fillId="0" borderId="0" xfId="0" applyNumberFormat="1" applyAlignment="1">
      <alignment vertical="center"/>
    </xf>
    <xf numFmtId="43" fontId="0" fillId="0" borderId="0" xfId="0" applyNumberFormat="1" applyAlignment="1">
      <alignment vertical="center"/>
    </xf>
    <xf numFmtId="165" fontId="0" fillId="0" borderId="0" xfId="0" applyNumberFormat="1" applyAlignment="1">
      <alignment vertical="center"/>
    </xf>
    <xf numFmtId="164" fontId="0" fillId="0" borderId="0" xfId="0" applyNumberFormat="1" applyAlignment="1">
      <alignment vertical="center"/>
    </xf>
    <xf numFmtId="0" fontId="25" fillId="0" borderId="1" xfId="0" applyFont="1" applyBorder="1" applyAlignment="1">
      <alignment vertical="center"/>
    </xf>
    <xf numFmtId="0" fontId="23" fillId="0" borderId="1" xfId="0" applyFont="1" applyBorder="1" applyAlignment="1">
      <alignment horizontal="center" vertical="center" wrapText="1"/>
    </xf>
    <xf numFmtId="0" fontId="0" fillId="3" borderId="12" xfId="0" applyFill="1" applyBorder="1" applyAlignment="1">
      <alignment horizontal="center"/>
    </xf>
    <xf numFmtId="43" fontId="0" fillId="3" borderId="10" xfId="1" applyFont="1" applyFill="1" applyBorder="1" applyAlignment="1">
      <alignment vertical="center"/>
    </xf>
    <xf numFmtId="0" fontId="0" fillId="3" borderId="1" xfId="0" applyFill="1" applyBorder="1" applyAlignment="1"/>
    <xf numFmtId="43" fontId="0" fillId="0" borderId="0" xfId="0" applyNumberFormat="1" applyBorder="1"/>
    <xf numFmtId="0" fontId="11" fillId="11" borderId="17" xfId="0" applyFont="1" applyFill="1" applyBorder="1" applyAlignment="1">
      <alignment vertical="center" wrapText="1"/>
    </xf>
    <xf numFmtId="43" fontId="11" fillId="11" borderId="1" xfId="1" applyFont="1" applyFill="1" applyBorder="1" applyAlignment="1">
      <alignment horizontal="center" vertical="center"/>
    </xf>
    <xf numFmtId="0" fontId="7" fillId="0" borderId="7" xfId="0" applyFont="1" applyBorder="1" applyAlignment="1">
      <alignment horizontal="left" vertical="center" wrapText="1"/>
    </xf>
    <xf numFmtId="0" fontId="3" fillId="0" borderId="7" xfId="0" applyFont="1" applyBorder="1" applyAlignment="1">
      <alignment horizontal="right" vertical="center" wrapText="1"/>
    </xf>
    <xf numFmtId="0" fontId="15" fillId="0" borderId="7" xfId="0" applyFont="1" applyBorder="1" applyAlignment="1">
      <alignment horizontal="left" vertical="center" wrapText="1"/>
    </xf>
    <xf numFmtId="43" fontId="17" fillId="0" borderId="7" xfId="1" applyFont="1" applyBorder="1" applyAlignment="1">
      <alignment horizontal="left" vertical="center"/>
    </xf>
    <xf numFmtId="0" fontId="1" fillId="9" borderId="20"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1" fillId="7" borderId="2" xfId="0" applyFont="1" applyFill="1" applyBorder="1" applyAlignment="1">
      <alignment horizontal="center" vertical="center" wrapText="1"/>
    </xf>
    <xf numFmtId="0" fontId="1" fillId="7" borderId="3" xfId="0" applyFont="1" applyFill="1" applyBorder="1" applyAlignment="1">
      <alignment horizontal="center" vertical="center" wrapText="1"/>
    </xf>
    <xf numFmtId="0" fontId="0" fillId="0" borderId="1" xfId="0" applyBorder="1" applyAlignment="1">
      <alignment horizontal="right" vertical="center" wrapText="1"/>
    </xf>
    <xf numFmtId="43" fontId="12" fillId="0" borderId="0" xfId="0" applyNumberFormat="1" applyFont="1" applyBorder="1" applyAlignment="1">
      <alignment horizontal="center" vertical="center" wrapText="1"/>
    </xf>
    <xf numFmtId="4" fontId="12" fillId="11" borderId="1" xfId="0" applyNumberFormat="1" applyFont="1" applyFill="1" applyBorder="1" applyAlignment="1">
      <alignment horizontal="center" vertical="center" wrapText="1"/>
    </xf>
    <xf numFmtId="0" fontId="0" fillId="11" borderId="1" xfId="0" applyFill="1" applyBorder="1"/>
    <xf numFmtId="0" fontId="1" fillId="11" borderId="5" xfId="0" applyFont="1" applyFill="1" applyBorder="1" applyAlignment="1">
      <alignment horizontal="left" vertical="center" wrapText="1"/>
    </xf>
    <xf numFmtId="0" fontId="1" fillId="11" borderId="6" xfId="0" applyFont="1" applyFill="1" applyBorder="1" applyAlignment="1">
      <alignment horizontal="left" vertical="center" wrapText="1"/>
    </xf>
    <xf numFmtId="0" fontId="1" fillId="11" borderId="7" xfId="0" applyFont="1" applyFill="1" applyBorder="1" applyAlignment="1">
      <alignment horizontal="left" vertical="center" wrapText="1"/>
    </xf>
    <xf numFmtId="0" fontId="1" fillId="11" borderId="1" xfId="0" applyFont="1" applyFill="1" applyBorder="1" applyAlignment="1">
      <alignment horizontal="center" vertical="center" wrapText="1"/>
    </xf>
    <xf numFmtId="0" fontId="0" fillId="11" borderId="7" xfId="0" applyFill="1" applyBorder="1" applyAlignment="1">
      <alignment horizontal="center"/>
    </xf>
    <xf numFmtId="4" fontId="1" fillId="9" borderId="1" xfId="0" applyNumberFormat="1" applyFont="1" applyFill="1" applyBorder="1" applyAlignment="1">
      <alignment horizontal="center" vertical="center" wrapText="1"/>
    </xf>
    <xf numFmtId="43" fontId="1" fillId="9" borderId="1" xfId="0" applyNumberFormat="1" applyFont="1" applyFill="1" applyBorder="1" applyAlignment="1">
      <alignment horizontal="center" vertical="center" wrapText="1"/>
    </xf>
    <xf numFmtId="43" fontId="1" fillId="11" borderId="1" xfId="1" applyFont="1" applyFill="1" applyBorder="1" applyAlignment="1">
      <alignment horizontal="center" vertical="center" wrapText="1"/>
    </xf>
    <xf numFmtId="0" fontId="1" fillId="7" borderId="1" xfId="0" applyFont="1" applyFill="1" applyBorder="1" applyAlignment="1">
      <alignment horizontal="center" vertical="center" wrapText="1"/>
    </xf>
    <xf numFmtId="0" fontId="1" fillId="8" borderId="1" xfId="0" applyFont="1" applyFill="1" applyBorder="1" applyAlignment="1">
      <alignment horizontal="center" vertical="center" wrapText="1"/>
    </xf>
    <xf numFmtId="0" fontId="0" fillId="8" borderId="3" xfId="0" applyFill="1" applyBorder="1" applyAlignment="1">
      <alignment vertical="center" wrapText="1"/>
    </xf>
    <xf numFmtId="0" fontId="14" fillId="8" borderId="1" xfId="0" applyFont="1" applyFill="1" applyBorder="1" applyAlignment="1">
      <alignment vertical="center" wrapText="1"/>
    </xf>
    <xf numFmtId="2" fontId="14" fillId="8" borderId="1" xfId="0" applyNumberFormat="1" applyFont="1" applyFill="1" applyBorder="1" applyAlignment="1">
      <alignment vertical="center"/>
    </xf>
    <xf numFmtId="0" fontId="1" fillId="8" borderId="3" xfId="0" applyFont="1" applyFill="1" applyBorder="1" applyAlignment="1">
      <alignment horizontal="center" vertical="center" wrapText="1"/>
    </xf>
    <xf numFmtId="0" fontId="14" fillId="8" borderId="3" xfId="0" applyFont="1" applyFill="1" applyBorder="1" applyAlignment="1">
      <alignment vertical="center" wrapText="1"/>
    </xf>
    <xf numFmtId="0" fontId="0" fillId="8" borderId="1" xfId="0" applyFill="1" applyBorder="1" applyAlignment="1">
      <alignment horizontal="center"/>
    </xf>
    <xf numFmtId="0" fontId="11" fillId="8" borderId="1" xfId="0" applyFont="1" applyFill="1" applyBorder="1" applyAlignment="1">
      <alignment vertical="center" wrapText="1"/>
    </xf>
    <xf numFmtId="2" fontId="11" fillId="8" borderId="1" xfId="0" applyNumberFormat="1" applyFont="1" applyFill="1" applyBorder="1" applyAlignment="1">
      <alignment vertical="center"/>
    </xf>
    <xf numFmtId="0" fontId="8" fillId="7" borderId="1" xfId="0" applyFont="1" applyFill="1" applyBorder="1" applyAlignment="1">
      <alignment horizontal="center" vertical="center" wrapText="1"/>
    </xf>
    <xf numFmtId="0" fontId="1" fillId="7" borderId="4" xfId="0" applyFont="1" applyFill="1" applyBorder="1" applyAlignment="1">
      <alignment horizontal="center" vertical="center" wrapText="1"/>
    </xf>
    <xf numFmtId="2" fontId="0" fillId="8" borderId="2" xfId="0" applyNumberFormat="1" applyFill="1" applyBorder="1" applyAlignment="1">
      <alignment vertical="center"/>
    </xf>
    <xf numFmtId="0" fontId="1" fillId="4" borderId="17" xfId="0" applyFont="1" applyFill="1" applyBorder="1" applyAlignment="1">
      <alignment horizontal="center" vertical="center" wrapText="1"/>
    </xf>
    <xf numFmtId="0" fontId="1" fillId="12" borderId="17" xfId="0" applyFont="1" applyFill="1" applyBorder="1" applyAlignment="1">
      <alignment horizontal="center" vertical="center" wrapText="1"/>
    </xf>
    <xf numFmtId="0" fontId="1" fillId="12" borderId="19" xfId="0" applyFont="1" applyFill="1" applyBorder="1" applyAlignment="1">
      <alignment horizontal="center" vertical="center" wrapText="1"/>
    </xf>
    <xf numFmtId="2" fontId="0" fillId="12" borderId="17" xfId="0" applyNumberFormat="1" applyFill="1" applyBorder="1" applyAlignment="1">
      <alignment vertical="center"/>
    </xf>
    <xf numFmtId="2" fontId="0" fillId="12" borderId="19" xfId="0" applyNumberFormat="1" applyFill="1" applyBorder="1" applyAlignment="1">
      <alignment vertical="center"/>
    </xf>
    <xf numFmtId="43" fontId="14" fillId="13" borderId="30" xfId="1" applyFont="1" applyFill="1" applyBorder="1"/>
    <xf numFmtId="0" fontId="2" fillId="14" borderId="28" xfId="0" applyFont="1" applyFill="1" applyBorder="1" applyAlignment="1">
      <alignment vertical="center" wrapText="1"/>
    </xf>
    <xf numFmtId="43" fontId="1" fillId="14" borderId="30" xfId="1" applyFont="1" applyFill="1" applyBorder="1" applyAlignment="1">
      <alignment horizontal="center" vertical="center" wrapText="1"/>
    </xf>
    <xf numFmtId="43" fontId="1" fillId="7" borderId="1" xfId="1" applyFont="1" applyFill="1" applyBorder="1" applyAlignment="1">
      <alignment horizontal="center" vertical="center" wrapText="1"/>
    </xf>
    <xf numFmtId="2" fontId="1" fillId="4" borderId="17" xfId="0" applyNumberFormat="1" applyFont="1" applyFill="1" applyBorder="1" applyAlignment="1">
      <alignment horizontal="right" vertical="center" wrapText="1"/>
    </xf>
    <xf numFmtId="2" fontId="0" fillId="3" borderId="1" xfId="1" applyNumberFormat="1" applyFont="1" applyFill="1" applyBorder="1" applyAlignment="1">
      <alignment vertical="center"/>
    </xf>
    <xf numFmtId="43" fontId="14" fillId="13" borderId="30" xfId="1" applyFont="1" applyFill="1" applyBorder="1" applyAlignment="1">
      <alignment vertical="center"/>
    </xf>
    <xf numFmtId="0" fontId="0" fillId="14" borderId="31" xfId="0" applyFill="1" applyBorder="1" applyAlignment="1">
      <alignment vertical="center"/>
    </xf>
    <xf numFmtId="43" fontId="1" fillId="14" borderId="30" xfId="0" applyNumberFormat="1" applyFont="1" applyFill="1" applyBorder="1" applyAlignment="1">
      <alignment vertical="center"/>
    </xf>
    <xf numFmtId="0" fontId="0" fillId="4" borderId="39" xfId="0" applyFont="1" applyFill="1" applyBorder="1" applyAlignment="1">
      <alignment horizontal="center" vertical="center" wrapText="1"/>
    </xf>
    <xf numFmtId="43" fontId="1" fillId="4" borderId="40" xfId="1" applyFont="1" applyFill="1" applyBorder="1" applyAlignment="1">
      <alignment vertical="center"/>
    </xf>
    <xf numFmtId="0" fontId="2" fillId="6" borderId="32" xfId="0" applyFont="1" applyFill="1" applyBorder="1" applyAlignment="1">
      <alignment horizontal="center" vertical="center" wrapText="1"/>
    </xf>
    <xf numFmtId="0" fontId="1" fillId="6" borderId="37" xfId="0" applyFont="1" applyFill="1" applyBorder="1" applyAlignment="1">
      <alignment horizontal="center" vertical="center" wrapText="1"/>
    </xf>
    <xf numFmtId="0" fontId="1" fillId="3" borderId="18" xfId="0" applyFont="1" applyFill="1" applyBorder="1" applyAlignment="1">
      <alignment horizontal="center" vertical="center" wrapText="1"/>
    </xf>
    <xf numFmtId="0" fontId="1" fillId="3" borderId="41" xfId="0" applyFont="1" applyFill="1" applyBorder="1" applyAlignment="1">
      <alignment horizontal="center" vertical="center" wrapText="1"/>
    </xf>
    <xf numFmtId="2" fontId="0" fillId="3" borderId="41" xfId="0" applyNumberFormat="1" applyFill="1" applyBorder="1" applyAlignment="1">
      <alignment vertical="center"/>
    </xf>
    <xf numFmtId="2" fontId="0" fillId="3" borderId="18" xfId="0" applyNumberFormat="1" applyFill="1" applyBorder="1" applyAlignment="1">
      <alignment vertical="center"/>
    </xf>
    <xf numFmtId="0" fontId="1" fillId="6" borderId="18" xfId="0" applyFont="1" applyFill="1" applyBorder="1" applyAlignment="1">
      <alignment horizontal="right" vertical="center" wrapText="1"/>
    </xf>
    <xf numFmtId="43" fontId="5" fillId="4" borderId="27" xfId="1" applyFont="1" applyFill="1" applyBorder="1" applyAlignment="1">
      <alignment vertical="center"/>
    </xf>
    <xf numFmtId="0" fontId="2" fillId="6" borderId="41" xfId="0" applyFont="1" applyFill="1" applyBorder="1" applyAlignment="1">
      <alignment vertical="center" wrapText="1"/>
    </xf>
    <xf numFmtId="0" fontId="2" fillId="14" borderId="35" xfId="0" applyFont="1" applyFill="1" applyBorder="1" applyAlignment="1">
      <alignment vertical="center" wrapText="1"/>
    </xf>
    <xf numFmtId="0" fontId="1" fillId="4" borderId="19" xfId="0" applyFont="1" applyFill="1" applyBorder="1" applyAlignment="1">
      <alignment horizontal="center" vertical="center" wrapText="1"/>
    </xf>
    <xf numFmtId="0" fontId="1" fillId="8" borderId="19" xfId="0" applyFont="1" applyFill="1" applyBorder="1" applyAlignment="1">
      <alignment horizontal="center" vertical="center" wrapText="1"/>
    </xf>
    <xf numFmtId="0" fontId="1" fillId="11" borderId="34" xfId="0" applyFont="1" applyFill="1" applyBorder="1" applyAlignment="1">
      <alignment vertical="center" wrapText="1"/>
    </xf>
    <xf numFmtId="0" fontId="1" fillId="11" borderId="43" xfId="0" applyFont="1" applyFill="1" applyBorder="1" applyAlignment="1">
      <alignment vertical="center" wrapText="1"/>
    </xf>
    <xf numFmtId="0" fontId="1" fillId="11" borderId="43" xfId="0" applyFont="1" applyFill="1" applyBorder="1" applyAlignment="1">
      <alignment horizontal="left" vertical="center" wrapText="1"/>
    </xf>
    <xf numFmtId="2" fontId="11" fillId="8" borderId="19" xfId="0" applyNumberFormat="1" applyFont="1" applyFill="1" applyBorder="1" applyAlignment="1">
      <alignment vertical="center"/>
    </xf>
    <xf numFmtId="43" fontId="1" fillId="7" borderId="19" xfId="1" applyFont="1" applyFill="1" applyBorder="1" applyAlignment="1">
      <alignment horizontal="center" vertical="center" wrapText="1"/>
    </xf>
    <xf numFmtId="0" fontId="0" fillId="9" borderId="36" xfId="0" applyFill="1" applyBorder="1" applyAlignment="1">
      <alignment horizontal="left" vertical="center" wrapText="1"/>
    </xf>
    <xf numFmtId="4" fontId="0" fillId="9" borderId="26" xfId="0" applyNumberFormat="1" applyFont="1" applyFill="1" applyBorder="1" applyAlignment="1">
      <alignment horizontal="center" vertical="center" wrapText="1"/>
    </xf>
    <xf numFmtId="43" fontId="0" fillId="9" borderId="26" xfId="0" applyNumberFormat="1" applyFont="1" applyFill="1" applyBorder="1" applyAlignment="1">
      <alignment horizontal="center" vertical="center" wrapText="1"/>
    </xf>
    <xf numFmtId="0" fontId="2" fillId="7" borderId="26" xfId="0" applyFont="1" applyFill="1" applyBorder="1" applyAlignment="1">
      <alignment horizontal="center" vertical="center" wrapText="1"/>
    </xf>
    <xf numFmtId="0" fontId="0" fillId="7" borderId="26" xfId="0" applyFont="1" applyFill="1" applyBorder="1" applyAlignment="1">
      <alignment horizontal="center" vertical="center" wrapText="1"/>
    </xf>
    <xf numFmtId="0" fontId="0" fillId="7" borderId="27" xfId="0" applyFont="1" applyFill="1" applyBorder="1" applyAlignment="1">
      <alignment horizontal="center" vertical="center" wrapText="1"/>
    </xf>
    <xf numFmtId="43" fontId="0" fillId="14" borderId="29" xfId="1" applyFont="1" applyFill="1" applyBorder="1"/>
    <xf numFmtId="0" fontId="0" fillId="3" borderId="3" xfId="0" applyFill="1" applyBorder="1" applyAlignment="1"/>
    <xf numFmtId="0" fontId="0" fillId="3" borderId="18" xfId="0" applyFill="1" applyBorder="1"/>
    <xf numFmtId="0" fontId="0" fillId="3" borderId="18" xfId="0" applyFill="1" applyBorder="1" applyAlignment="1">
      <alignment wrapText="1"/>
    </xf>
    <xf numFmtId="43" fontId="0" fillId="3" borderId="19" xfId="1" applyFont="1" applyFill="1" applyBorder="1" applyAlignment="1">
      <alignment vertical="center"/>
    </xf>
    <xf numFmtId="0" fontId="0" fillId="3" borderId="19" xfId="0" applyFill="1" applyBorder="1" applyAlignment="1"/>
    <xf numFmtId="0" fontId="0" fillId="3" borderId="41" xfId="0" applyFill="1" applyBorder="1" applyAlignment="1"/>
    <xf numFmtId="43" fontId="0" fillId="3" borderId="18" xfId="1" applyFont="1" applyFill="1" applyBorder="1" applyAlignment="1">
      <alignment vertical="center"/>
    </xf>
    <xf numFmtId="2" fontId="0" fillId="3" borderId="19" xfId="0" applyNumberFormat="1" applyFill="1" applyBorder="1" applyAlignment="1">
      <alignment vertical="center"/>
    </xf>
    <xf numFmtId="0" fontId="0" fillId="3" borderId="17" xfId="0" applyFill="1" applyBorder="1"/>
    <xf numFmtId="43" fontId="14" fillId="6" borderId="19" xfId="1" applyFont="1" applyFill="1" applyBorder="1" applyAlignment="1">
      <alignment horizontal="center" vertical="center" wrapText="1"/>
    </xf>
    <xf numFmtId="43" fontId="0" fillId="13" borderId="30" xfId="1" applyFont="1" applyFill="1" applyBorder="1"/>
    <xf numFmtId="43" fontId="0" fillId="13" borderId="30" xfId="1" applyFont="1" applyFill="1" applyBorder="1" applyAlignment="1">
      <alignment vertical="center"/>
    </xf>
    <xf numFmtId="43" fontId="0" fillId="14" borderId="30" xfId="1" applyFont="1" applyFill="1" applyBorder="1" applyAlignment="1">
      <alignment vertical="center"/>
    </xf>
    <xf numFmtId="43" fontId="0" fillId="14" borderId="31" xfId="1" applyFont="1" applyFill="1" applyBorder="1"/>
    <xf numFmtId="43" fontId="0" fillId="14" borderId="30" xfId="1" applyFont="1" applyFill="1" applyBorder="1"/>
    <xf numFmtId="0" fontId="0" fillId="8" borderId="2" xfId="0" applyFill="1" applyBorder="1"/>
    <xf numFmtId="0" fontId="0" fillId="8" borderId="2" xfId="0" applyFill="1" applyBorder="1" applyAlignment="1">
      <alignment wrapText="1"/>
    </xf>
    <xf numFmtId="43" fontId="0" fillId="8" borderId="2" xfId="1" applyFont="1" applyFill="1" applyBorder="1" applyAlignment="1">
      <alignment vertical="center"/>
    </xf>
    <xf numFmtId="43" fontId="0" fillId="8" borderId="42" xfId="1" applyFont="1" applyFill="1" applyBorder="1" applyAlignment="1">
      <alignment vertical="center"/>
    </xf>
    <xf numFmtId="43" fontId="0" fillId="8" borderId="38" xfId="1" applyFont="1" applyFill="1" applyBorder="1" applyAlignment="1">
      <alignment vertical="center"/>
    </xf>
    <xf numFmtId="43" fontId="0" fillId="8" borderId="38" xfId="1" applyFont="1" applyFill="1" applyBorder="1" applyAlignment="1">
      <alignment horizontal="center" vertical="center"/>
    </xf>
    <xf numFmtId="43" fontId="0" fillId="8" borderId="2" xfId="0" applyNumberFormat="1" applyFill="1" applyBorder="1"/>
    <xf numFmtId="0" fontId="0" fillId="8" borderId="4" xfId="0" applyFill="1" applyBorder="1"/>
    <xf numFmtId="43" fontId="14" fillId="7" borderId="2" xfId="1" applyFont="1" applyFill="1" applyBorder="1" applyAlignment="1">
      <alignment horizontal="center" vertical="center" wrapText="1"/>
    </xf>
    <xf numFmtId="43" fontId="12" fillId="7" borderId="24" xfId="1" applyFont="1" applyFill="1" applyBorder="1" applyAlignment="1">
      <alignment horizontal="center" vertical="center" wrapText="1"/>
    </xf>
    <xf numFmtId="0" fontId="1" fillId="3" borderId="45" xfId="0" applyFont="1" applyFill="1" applyBorder="1" applyAlignment="1">
      <alignment vertical="center" wrapText="1"/>
    </xf>
    <xf numFmtId="0" fontId="1" fillId="3" borderId="46" xfId="0" applyFont="1" applyFill="1" applyBorder="1" applyAlignment="1">
      <alignment vertical="center" wrapText="1"/>
    </xf>
    <xf numFmtId="0" fontId="0" fillId="3" borderId="19" xfId="0" applyFill="1" applyBorder="1"/>
    <xf numFmtId="0" fontId="0" fillId="3" borderId="23" xfId="0" applyFill="1" applyBorder="1" applyAlignment="1">
      <alignment wrapText="1"/>
    </xf>
    <xf numFmtId="43" fontId="0" fillId="3" borderId="26" xfId="0" applyNumberFormat="1" applyFill="1" applyBorder="1" applyAlignment="1">
      <alignment vertical="center"/>
    </xf>
    <xf numFmtId="0" fontId="0" fillId="3" borderId="26" xfId="0" applyFill="1" applyBorder="1" applyAlignment="1"/>
    <xf numFmtId="0" fontId="0" fillId="3" borderId="26" xfId="0" applyFill="1" applyBorder="1"/>
    <xf numFmtId="0" fontId="12" fillId="7" borderId="3" xfId="0" applyFont="1" applyFill="1" applyBorder="1" applyAlignment="1">
      <alignment horizontal="left" vertical="center" wrapText="1"/>
    </xf>
    <xf numFmtId="43" fontId="14" fillId="7" borderId="1" xfId="1" applyFont="1" applyFill="1" applyBorder="1" applyAlignment="1">
      <alignment horizontal="center" vertical="center" wrapText="1"/>
    </xf>
    <xf numFmtId="43" fontId="0" fillId="3" borderId="1" xfId="1" applyFont="1" applyFill="1" applyBorder="1"/>
    <xf numFmtId="0" fontId="0" fillId="0" borderId="0" xfId="0" applyAlignment="1">
      <alignment horizontal="left"/>
    </xf>
    <xf numFmtId="43" fontId="0" fillId="7" borderId="26" xfId="0" applyNumberFormat="1" applyFill="1" applyBorder="1"/>
    <xf numFmtId="0" fontId="4" fillId="0" borderId="0" xfId="0" applyFont="1" applyBorder="1" applyAlignment="1">
      <alignment horizontal="center" vertical="center" wrapText="1"/>
    </xf>
    <xf numFmtId="0" fontId="2" fillId="2" borderId="4" xfId="0" applyFont="1" applyFill="1" applyBorder="1" applyAlignment="1">
      <alignment vertical="center" wrapText="1"/>
    </xf>
    <xf numFmtId="0" fontId="2" fillId="2" borderId="3" xfId="0" applyFont="1" applyFill="1" applyBorder="1" applyAlignment="1">
      <alignment vertical="center" wrapText="1"/>
    </xf>
    <xf numFmtId="0" fontId="1" fillId="4" borderId="3" xfId="0" applyFont="1" applyFill="1" applyBorder="1" applyAlignment="1">
      <alignment horizontal="center" vertical="center" wrapText="1"/>
    </xf>
    <xf numFmtId="166" fontId="0" fillId="0" borderId="1" xfId="1" applyNumberFormat="1" applyFont="1" applyBorder="1" applyAlignment="1">
      <alignment vertical="center"/>
    </xf>
    <xf numFmtId="4" fontId="12" fillId="0" borderId="1" xfId="0" applyNumberFormat="1" applyFont="1" applyBorder="1" applyAlignment="1">
      <alignment horizontal="center" vertical="center" wrapText="1"/>
    </xf>
    <xf numFmtId="0" fontId="0" fillId="3" borderId="1" xfId="0" applyFill="1" applyBorder="1" applyAlignment="1">
      <alignment horizontal="center"/>
    </xf>
    <xf numFmtId="4" fontId="30" fillId="3" borderId="45" xfId="0" applyNumberFormat="1" applyFont="1" applyFill="1" applyBorder="1" applyAlignment="1">
      <alignment horizontal="left"/>
    </xf>
    <xf numFmtId="4" fontId="30" fillId="3" borderId="45" xfId="0" applyNumberFormat="1" applyFont="1" applyFill="1" applyBorder="1"/>
    <xf numFmtId="169" fontId="0" fillId="0" borderId="1" xfId="0" applyNumberFormat="1" applyBorder="1" applyAlignment="1">
      <alignment vertical="center"/>
    </xf>
    <xf numFmtId="0" fontId="12" fillId="4" borderId="4" xfId="0" applyFont="1" applyFill="1" applyBorder="1" applyAlignment="1">
      <alignment horizontal="left" vertical="center" wrapText="1"/>
    </xf>
    <xf numFmtId="0" fontId="0" fillId="4" borderId="4" xfId="0" applyFill="1" applyBorder="1" applyAlignment="1">
      <alignment vertical="center"/>
    </xf>
    <xf numFmtId="43" fontId="12" fillId="4" borderId="4" xfId="1" applyFont="1" applyFill="1" applyBorder="1" applyAlignment="1">
      <alignment horizontal="center" vertical="center" wrapText="1"/>
    </xf>
    <xf numFmtId="43" fontId="12" fillId="4" borderId="2" xfId="1" applyFont="1" applyFill="1" applyBorder="1" applyAlignment="1">
      <alignment horizontal="center" vertical="center" wrapText="1"/>
    </xf>
    <xf numFmtId="43" fontId="12" fillId="4" borderId="3" xfId="1" applyFont="1" applyFill="1" applyBorder="1" applyAlignment="1">
      <alignment horizontal="center" vertical="center" wrapText="1"/>
    </xf>
    <xf numFmtId="0" fontId="0" fillId="0" borderId="5" xfId="0" applyBorder="1" applyAlignment="1">
      <alignment horizontal="right" vertical="center" wrapText="1"/>
    </xf>
    <xf numFmtId="2" fontId="0" fillId="3" borderId="26" xfId="1" applyNumberFormat="1" applyFont="1" applyFill="1" applyBorder="1" applyAlignment="1">
      <alignment horizontal="left" vertical="center"/>
    </xf>
    <xf numFmtId="43" fontId="0" fillId="3" borderId="5" xfId="0" applyNumberFormat="1" applyFill="1" applyBorder="1" applyAlignment="1">
      <alignment vertical="center"/>
    </xf>
    <xf numFmtId="2" fontId="38" fillId="3" borderId="1" xfId="0" applyNumberFormat="1" applyFont="1" applyFill="1" applyBorder="1"/>
    <xf numFmtId="0" fontId="1" fillId="4" borderId="1" xfId="0" applyFont="1" applyFill="1" applyBorder="1" applyAlignment="1">
      <alignment horizontal="center" vertical="center" wrapText="1"/>
    </xf>
    <xf numFmtId="0" fontId="1" fillId="7" borderId="12" xfId="0" applyFont="1" applyFill="1" applyBorder="1" applyAlignment="1">
      <alignment horizontal="center" vertical="center" wrapText="1"/>
    </xf>
    <xf numFmtId="0" fontId="4" fillId="4" borderId="14" xfId="0" applyFont="1" applyFill="1" applyBorder="1" applyAlignment="1">
      <alignment horizontal="center" vertical="center" wrapText="1"/>
    </xf>
    <xf numFmtId="0" fontId="0" fillId="0" borderId="5" xfId="0" applyBorder="1" applyAlignment="1">
      <alignment vertical="center" wrapText="1"/>
    </xf>
    <xf numFmtId="43" fontId="5" fillId="0" borderId="5" xfId="1" applyFont="1" applyBorder="1" applyAlignment="1">
      <alignment vertical="center"/>
    </xf>
    <xf numFmtId="0" fontId="0" fillId="0" borderId="7" xfId="0" applyBorder="1" applyAlignment="1">
      <alignment vertical="center"/>
    </xf>
    <xf numFmtId="0" fontId="0" fillId="0" borderId="7" xfId="0" applyBorder="1" applyAlignment="1">
      <alignment vertical="center" wrapText="1"/>
    </xf>
    <xf numFmtId="43" fontId="5" fillId="0" borderId="7" xfId="1" applyFont="1" applyBorder="1" applyAlignment="1">
      <alignment vertical="center"/>
    </xf>
    <xf numFmtId="0" fontId="23" fillId="2" borderId="50" xfId="0" applyFont="1" applyFill="1" applyBorder="1" applyAlignment="1">
      <alignment vertical="center" wrapText="1"/>
    </xf>
    <xf numFmtId="0" fontId="23" fillId="2" borderId="51" xfId="0" applyFont="1" applyFill="1" applyBorder="1" applyAlignment="1">
      <alignment vertical="center" wrapText="1"/>
    </xf>
    <xf numFmtId="0" fontId="0" fillId="2" borderId="51" xfId="0" applyFill="1" applyBorder="1" applyAlignment="1">
      <alignment vertical="center"/>
    </xf>
    <xf numFmtId="0" fontId="0" fillId="2" borderId="51" xfId="0" applyFill="1" applyBorder="1" applyAlignment="1">
      <alignment vertical="center" wrapText="1"/>
    </xf>
    <xf numFmtId="0" fontId="0" fillId="2" borderId="52" xfId="0" applyFill="1" applyBorder="1" applyAlignment="1">
      <alignment horizontal="right" vertical="center" wrapText="1"/>
    </xf>
    <xf numFmtId="166" fontId="12" fillId="4" borderId="1" xfId="1" applyNumberFormat="1" applyFont="1" applyFill="1" applyBorder="1" applyAlignment="1">
      <alignment horizontal="center" vertical="center" wrapText="1"/>
    </xf>
    <xf numFmtId="166" fontId="14" fillId="4" borderId="39" xfId="1" applyNumberFormat="1" applyFont="1" applyFill="1" applyBorder="1" applyAlignment="1">
      <alignment horizontal="center" vertical="center" wrapText="1"/>
    </xf>
    <xf numFmtId="0" fontId="1" fillId="4" borderId="33" xfId="0" applyFont="1" applyFill="1" applyBorder="1" applyAlignment="1">
      <alignment horizontal="center" vertical="center" wrapText="1"/>
    </xf>
    <xf numFmtId="0" fontId="0" fillId="12" borderId="34" xfId="0" applyFill="1" applyBorder="1"/>
    <xf numFmtId="0" fontId="0" fillId="12" borderId="34" xfId="0" applyFill="1" applyBorder="1" applyAlignment="1">
      <alignment wrapText="1"/>
    </xf>
    <xf numFmtId="43" fontId="0" fillId="12" borderId="34" xfId="1" applyFont="1" applyFill="1" applyBorder="1" applyAlignment="1">
      <alignment vertical="center"/>
    </xf>
    <xf numFmtId="2" fontId="0" fillId="12" borderId="34" xfId="0" applyNumberFormat="1" applyFill="1" applyBorder="1" applyAlignment="1">
      <alignment vertical="center"/>
    </xf>
    <xf numFmtId="43" fontId="14" fillId="4" borderId="34" xfId="1" applyFont="1" applyFill="1" applyBorder="1" applyAlignment="1">
      <alignment horizontal="center" vertical="center" wrapText="1"/>
    </xf>
    <xf numFmtId="2" fontId="1" fillId="8" borderId="1" xfId="0" applyNumberFormat="1" applyFont="1" applyFill="1" applyBorder="1" applyAlignment="1">
      <alignment horizontal="right" vertical="center" wrapText="1"/>
    </xf>
    <xf numFmtId="43" fontId="1" fillId="8" borderId="1" xfId="1" applyFont="1" applyFill="1" applyBorder="1" applyAlignment="1">
      <alignment horizontal="right" vertical="center" wrapText="1"/>
    </xf>
    <xf numFmtId="43" fontId="1" fillId="8" borderId="1" xfId="0" applyNumberFormat="1" applyFont="1" applyFill="1" applyBorder="1" applyAlignment="1">
      <alignment horizontal="center" vertical="center" wrapText="1"/>
    </xf>
    <xf numFmtId="43" fontId="23" fillId="7" borderId="1" xfId="1" applyFont="1" applyFill="1" applyBorder="1" applyAlignment="1">
      <alignment horizontal="center" vertical="center" wrapText="1"/>
    </xf>
    <xf numFmtId="43" fontId="23" fillId="9" borderId="23" xfId="1" applyFont="1" applyFill="1" applyBorder="1" applyAlignment="1">
      <alignment horizontal="left" vertical="center" wrapText="1"/>
    </xf>
    <xf numFmtId="0" fontId="12" fillId="12" borderId="1" xfId="0" applyFont="1" applyFill="1" applyBorder="1" applyAlignment="1">
      <alignment horizontal="center" vertical="center" wrapText="1"/>
    </xf>
    <xf numFmtId="4" fontId="13" fillId="12" borderId="1" xfId="0" applyNumberFormat="1" applyFont="1" applyFill="1" applyBorder="1" applyAlignment="1">
      <alignment horizontal="center" vertical="center" wrapText="1"/>
    </xf>
    <xf numFmtId="0" fontId="0" fillId="12" borderId="1" xfId="0" applyFill="1" applyBorder="1" applyAlignment="1">
      <alignment vertical="center"/>
    </xf>
    <xf numFmtId="0" fontId="0" fillId="12" borderId="1" xfId="0" applyFont="1" applyFill="1" applyBorder="1" applyAlignment="1">
      <alignment vertical="center"/>
    </xf>
    <xf numFmtId="43" fontId="0" fillId="12" borderId="1" xfId="0" applyNumberFormat="1" applyFill="1" applyBorder="1" applyAlignment="1">
      <alignment vertical="center"/>
    </xf>
    <xf numFmtId="43" fontId="11" fillId="12" borderId="1" xfId="1" applyFont="1" applyFill="1" applyBorder="1" applyAlignment="1">
      <alignment vertical="center"/>
    </xf>
    <xf numFmtId="4" fontId="12" fillId="12" borderId="1" xfId="0" applyNumberFormat="1" applyFont="1" applyFill="1" applyBorder="1" applyAlignment="1">
      <alignment horizontal="center" vertical="center" wrapText="1"/>
    </xf>
    <xf numFmtId="165" fontId="13" fillId="12" borderId="1" xfId="0" applyNumberFormat="1" applyFont="1" applyFill="1" applyBorder="1" applyAlignment="1">
      <alignment horizontal="center" vertical="center" wrapText="1"/>
    </xf>
    <xf numFmtId="0" fontId="0" fillId="12" borderId="1" xfId="0" applyFill="1" applyBorder="1" applyAlignment="1">
      <alignment vertical="center" wrapText="1"/>
    </xf>
    <xf numFmtId="0" fontId="0" fillId="12" borderId="1" xfId="0" applyFill="1" applyBorder="1" applyAlignment="1">
      <alignment horizontal="center" vertical="center" wrapText="1"/>
    </xf>
    <xf numFmtId="3" fontId="13" fillId="12" borderId="1" xfId="0" applyNumberFormat="1" applyFont="1" applyFill="1" applyBorder="1" applyAlignment="1">
      <alignment horizontal="center" vertical="center" wrapText="1"/>
    </xf>
    <xf numFmtId="0" fontId="7" fillId="12" borderId="1" xfId="0" applyFont="1" applyFill="1" applyBorder="1" applyAlignment="1">
      <alignment vertical="center"/>
    </xf>
    <xf numFmtId="3" fontId="18" fillId="12" borderId="1" xfId="0" applyNumberFormat="1" applyFont="1" applyFill="1" applyBorder="1" applyAlignment="1">
      <alignment horizontal="center" vertical="center" wrapText="1"/>
    </xf>
    <xf numFmtId="0" fontId="7" fillId="12" borderId="7" xfId="0" applyFont="1" applyFill="1" applyBorder="1" applyAlignment="1">
      <alignment horizontal="left" vertical="center"/>
    </xf>
    <xf numFmtId="3" fontId="18" fillId="12" borderId="7" xfId="0" applyNumberFormat="1" applyFont="1" applyFill="1" applyBorder="1" applyAlignment="1">
      <alignment horizontal="left" vertical="center" wrapText="1"/>
    </xf>
    <xf numFmtId="0" fontId="11" fillId="12" borderId="1" xfId="0" applyFont="1" applyFill="1" applyBorder="1" applyAlignment="1">
      <alignment horizontal="center" vertical="center" wrapText="1"/>
    </xf>
    <xf numFmtId="4" fontId="16" fillId="12" borderId="1" xfId="0" applyNumberFormat="1" applyFont="1" applyFill="1" applyBorder="1" applyAlignment="1">
      <alignment horizontal="center" vertical="center" wrapText="1"/>
    </xf>
    <xf numFmtId="0" fontId="0" fillId="12" borderId="5" xfId="0" applyFill="1" applyBorder="1" applyAlignment="1">
      <alignment vertical="center"/>
    </xf>
    <xf numFmtId="3" fontId="13" fillId="12" borderId="5" xfId="0" applyNumberFormat="1" applyFont="1" applyFill="1" applyBorder="1" applyAlignment="1">
      <alignment horizontal="center" vertical="center" wrapText="1"/>
    </xf>
    <xf numFmtId="0" fontId="14" fillId="12" borderId="1" xfId="0" applyFont="1" applyFill="1" applyBorder="1" applyAlignment="1">
      <alignment horizontal="center" vertical="center" wrapText="1"/>
    </xf>
    <xf numFmtId="2" fontId="14" fillId="12" borderId="1" xfId="0" applyNumberFormat="1" applyFont="1" applyFill="1" applyBorder="1" applyAlignment="1">
      <alignment vertical="center"/>
    </xf>
    <xf numFmtId="0" fontId="12" fillId="3" borderId="7" xfId="0" applyFont="1" applyFill="1" applyBorder="1" applyAlignment="1">
      <alignment horizontal="center" vertical="center" wrapText="1"/>
    </xf>
    <xf numFmtId="0" fontId="0" fillId="3" borderId="7" xfId="0" applyFill="1" applyBorder="1"/>
    <xf numFmtId="0" fontId="0" fillId="3" borderId="7" xfId="0" applyFill="1" applyBorder="1" applyAlignment="1">
      <alignment horizontal="center"/>
    </xf>
    <xf numFmtId="43" fontId="1" fillId="3" borderId="51" xfId="0" applyNumberFormat="1" applyFont="1" applyFill="1" applyBorder="1" applyAlignment="1">
      <alignment vertical="center" wrapText="1"/>
    </xf>
    <xf numFmtId="0" fontId="0" fillId="3" borderId="21" xfId="0" applyFill="1" applyBorder="1"/>
    <xf numFmtId="0" fontId="1" fillId="3" borderId="50" xfId="0" applyFont="1" applyFill="1" applyBorder="1" applyAlignment="1">
      <alignment vertical="center" wrapText="1"/>
    </xf>
    <xf numFmtId="2" fontId="0" fillId="12" borderId="1" xfId="0" applyNumberFormat="1" applyFill="1" applyBorder="1" applyAlignment="1">
      <alignment vertical="center"/>
    </xf>
    <xf numFmtId="0" fontId="0" fillId="12" borderId="1" xfId="0" applyNumberFormat="1" applyFill="1" applyBorder="1" applyAlignment="1">
      <alignment vertical="center"/>
    </xf>
    <xf numFmtId="0" fontId="0" fillId="12" borderId="51" xfId="0" applyFill="1" applyBorder="1" applyAlignment="1">
      <alignment vertical="center"/>
    </xf>
    <xf numFmtId="43" fontId="0" fillId="12" borderId="7" xfId="0" applyNumberFormat="1" applyFill="1" applyBorder="1" applyAlignment="1">
      <alignment vertical="center"/>
    </xf>
    <xf numFmtId="0" fontId="0" fillId="12" borderId="7" xfId="0" applyFill="1" applyBorder="1" applyAlignment="1">
      <alignment vertical="center"/>
    </xf>
    <xf numFmtId="2" fontId="0" fillId="12" borderId="0" xfId="0" applyNumberFormat="1" applyFill="1" applyAlignment="1">
      <alignment vertical="center"/>
    </xf>
    <xf numFmtId="168" fontId="0" fillId="12" borderId="1" xfId="0" applyNumberFormat="1" applyFill="1" applyBorder="1" applyAlignment="1">
      <alignment vertical="center"/>
    </xf>
    <xf numFmtId="0" fontId="25" fillId="12" borderId="1" xfId="0" applyFont="1" applyFill="1" applyBorder="1" applyAlignment="1">
      <alignment vertical="center"/>
    </xf>
    <xf numFmtId="165" fontId="25" fillId="12" borderId="1" xfId="0" applyNumberFormat="1" applyFont="1" applyFill="1" applyBorder="1" applyAlignment="1">
      <alignment vertical="center"/>
    </xf>
    <xf numFmtId="164" fontId="25" fillId="12" borderId="1" xfId="0" applyNumberFormat="1" applyFont="1" applyFill="1" applyBorder="1" applyAlignment="1">
      <alignment vertical="center"/>
    </xf>
    <xf numFmtId="0" fontId="1" fillId="2" borderId="1" xfId="0" applyFont="1" applyFill="1" applyBorder="1" applyAlignment="1">
      <alignment horizontal="center" vertical="center" wrapText="1"/>
    </xf>
    <xf numFmtId="0" fontId="32" fillId="2" borderId="1" xfId="0" applyFont="1" applyFill="1" applyBorder="1" applyAlignment="1">
      <alignment horizontal="left" vertical="center" wrapText="1"/>
    </xf>
    <xf numFmtId="0" fontId="12" fillId="2" borderId="1" xfId="0" applyFont="1" applyFill="1" applyBorder="1" applyAlignment="1">
      <alignment horizontal="center" vertical="center" wrapText="1"/>
    </xf>
    <xf numFmtId="4" fontId="13" fillId="2" borderId="1" xfId="0" applyNumberFormat="1" applyFont="1" applyFill="1" applyBorder="1" applyAlignment="1">
      <alignment horizontal="center" vertical="center" wrapText="1"/>
    </xf>
    <xf numFmtId="0" fontId="0" fillId="2" borderId="1" xfId="0" applyFill="1" applyBorder="1" applyAlignment="1">
      <alignment horizontal="right" vertical="center" wrapText="1"/>
    </xf>
    <xf numFmtId="43" fontId="1" fillId="2" borderId="1" xfId="1" applyFont="1" applyFill="1" applyBorder="1" applyAlignment="1">
      <alignment vertical="center"/>
    </xf>
    <xf numFmtId="0" fontId="24" fillId="4" borderId="1" xfId="0" applyFont="1" applyFill="1" applyBorder="1" applyAlignment="1">
      <alignment horizontal="center" vertical="center" wrapText="1"/>
    </xf>
    <xf numFmtId="4" fontId="40" fillId="4" borderId="1" xfId="0" applyNumberFormat="1" applyFont="1" applyFill="1" applyBorder="1" applyAlignment="1">
      <alignment horizontal="center" vertical="center" wrapText="1"/>
    </xf>
    <xf numFmtId="0" fontId="24" fillId="12" borderId="1" xfId="0" applyFont="1" applyFill="1" applyBorder="1" applyAlignment="1">
      <alignment horizontal="center" vertical="center" wrapText="1"/>
    </xf>
    <xf numFmtId="165" fontId="40" fillId="12" borderId="1" xfId="0" applyNumberFormat="1" applyFont="1" applyFill="1" applyBorder="1" applyAlignment="1">
      <alignment horizontal="center" vertical="center" wrapText="1"/>
    </xf>
    <xf numFmtId="0" fontId="39" fillId="2" borderId="47" xfId="0" applyFont="1" applyFill="1" applyBorder="1" applyAlignment="1">
      <alignment horizontal="left" wrapText="1"/>
    </xf>
    <xf numFmtId="0" fontId="39" fillId="2" borderId="0" xfId="0" applyFont="1" applyFill="1" applyBorder="1" applyAlignment="1">
      <alignment horizontal="left" wrapText="1"/>
    </xf>
    <xf numFmtId="0" fontId="15" fillId="0" borderId="0" xfId="0" applyFont="1" applyBorder="1" applyAlignment="1">
      <alignment horizontal="left" vertical="center" wrapText="1"/>
    </xf>
    <xf numFmtId="0" fontId="4" fillId="3" borderId="44" xfId="0" applyFont="1" applyFill="1" applyBorder="1" applyAlignment="1">
      <alignment vertical="center" wrapText="1"/>
    </xf>
    <xf numFmtId="0" fontId="4" fillId="3" borderId="45" xfId="0" applyFont="1" applyFill="1" applyBorder="1" applyAlignment="1">
      <alignment horizontal="center" vertical="center" wrapText="1"/>
    </xf>
    <xf numFmtId="43" fontId="4" fillId="3" borderId="45" xfId="0" applyNumberFormat="1" applyFont="1" applyFill="1" applyBorder="1" applyAlignment="1">
      <alignment horizontal="center" vertical="center" wrapText="1"/>
    </xf>
    <xf numFmtId="0" fontId="4" fillId="3" borderId="45" xfId="0" applyFont="1" applyFill="1" applyBorder="1" applyAlignment="1">
      <alignment vertical="center" wrapText="1"/>
    </xf>
    <xf numFmtId="0" fontId="4" fillId="3" borderId="46" xfId="0" applyFont="1" applyFill="1" applyBorder="1" applyAlignment="1">
      <alignment vertical="center" wrapText="1"/>
    </xf>
    <xf numFmtId="0" fontId="42" fillId="3" borderId="13" xfId="0" applyFont="1" applyFill="1" applyBorder="1" applyAlignment="1">
      <alignment vertical="center"/>
    </xf>
    <xf numFmtId="0" fontId="42" fillId="3" borderId="8" xfId="0" applyFont="1" applyFill="1" applyBorder="1" applyAlignment="1">
      <alignment vertical="center"/>
    </xf>
    <xf numFmtId="0" fontId="42" fillId="3" borderId="12" xfId="0" applyFont="1" applyFill="1" applyBorder="1" applyAlignment="1">
      <alignment vertical="center"/>
    </xf>
    <xf numFmtId="0" fontId="28" fillId="3" borderId="44" xfId="0" applyFont="1" applyFill="1" applyBorder="1"/>
    <xf numFmtId="4" fontId="43" fillId="3" borderId="45" xfId="0" applyNumberFormat="1" applyFont="1" applyFill="1" applyBorder="1" applyAlignment="1">
      <alignment horizontal="left"/>
    </xf>
    <xf numFmtId="0" fontId="28" fillId="3" borderId="45" xfId="0" applyFont="1" applyFill="1" applyBorder="1" applyAlignment="1">
      <alignment horizontal="center"/>
    </xf>
    <xf numFmtId="4" fontId="43" fillId="3" borderId="45" xfId="0" applyNumberFormat="1" applyFont="1" applyFill="1" applyBorder="1"/>
    <xf numFmtId="0" fontId="28" fillId="3" borderId="45" xfId="0" applyFont="1" applyFill="1" applyBorder="1"/>
    <xf numFmtId="43" fontId="28" fillId="3" borderId="1" xfId="0" applyNumberFormat="1" applyFont="1" applyFill="1" applyBorder="1" applyAlignment="1">
      <alignment vertical="center"/>
    </xf>
    <xf numFmtId="0" fontId="28" fillId="3" borderId="17" xfId="0" applyFont="1" applyFill="1" applyBorder="1" applyAlignment="1">
      <alignment wrapText="1"/>
    </xf>
    <xf numFmtId="2" fontId="28" fillId="3" borderId="1" xfId="1" applyNumberFormat="1" applyFont="1" applyFill="1" applyBorder="1" applyAlignment="1">
      <alignment horizontal="right"/>
    </xf>
    <xf numFmtId="43" fontId="28" fillId="3" borderId="1" xfId="0" applyNumberFormat="1" applyFont="1" applyFill="1" applyBorder="1" applyAlignment="1">
      <alignment vertical="center" wrapText="1"/>
    </xf>
    <xf numFmtId="0" fontId="28" fillId="3" borderId="1" xfId="0" applyFont="1" applyFill="1" applyBorder="1" applyAlignment="1">
      <alignment horizontal="center"/>
    </xf>
    <xf numFmtId="0" fontId="28" fillId="3" borderId="1" xfId="0" applyFont="1" applyFill="1" applyBorder="1"/>
    <xf numFmtId="0" fontId="28" fillId="3" borderId="17" xfId="0" applyFont="1" applyFill="1" applyBorder="1"/>
    <xf numFmtId="43" fontId="28" fillId="3" borderId="1" xfId="1" applyFont="1" applyFill="1" applyBorder="1" applyAlignment="1">
      <alignment horizontal="right"/>
    </xf>
    <xf numFmtId="2" fontId="28" fillId="3" borderId="1" xfId="1" applyNumberFormat="1" applyFont="1" applyFill="1" applyBorder="1" applyAlignment="1">
      <alignment horizontal="left"/>
    </xf>
    <xf numFmtId="166" fontId="28" fillId="3" borderId="1" xfId="0" applyNumberFormat="1" applyFont="1" applyFill="1" applyBorder="1" applyAlignment="1">
      <alignment vertical="center" wrapText="1"/>
    </xf>
    <xf numFmtId="0" fontId="1" fillId="2" borderId="0" xfId="0" applyFont="1" applyFill="1" applyBorder="1" applyAlignment="1">
      <alignment vertical="center" wrapText="1"/>
    </xf>
    <xf numFmtId="0" fontId="2" fillId="2" borderId="0" xfId="0" applyFont="1" applyFill="1" applyBorder="1" applyAlignment="1">
      <alignment vertical="center"/>
    </xf>
    <xf numFmtId="43" fontId="1" fillId="2" borderId="0" xfId="0" applyNumberFormat="1" applyFont="1" applyFill="1" applyBorder="1" applyAlignment="1">
      <alignment horizontal="center" vertical="center"/>
    </xf>
    <xf numFmtId="43" fontId="0" fillId="2" borderId="0" xfId="0" applyNumberFormat="1" applyFill="1" applyBorder="1" applyAlignment="1">
      <alignment vertical="center"/>
    </xf>
    <xf numFmtId="0" fontId="1" fillId="4" borderId="2" xfId="0" applyFont="1" applyFill="1" applyBorder="1" applyAlignment="1">
      <alignment horizontal="center" vertical="center" wrapText="1"/>
    </xf>
    <xf numFmtId="0" fontId="1" fillId="4" borderId="3" xfId="0" applyFont="1" applyFill="1" applyBorder="1" applyAlignment="1">
      <alignment horizontal="center" vertical="center" wrapText="1"/>
    </xf>
    <xf numFmtId="0" fontId="4" fillId="0" borderId="2" xfId="0" applyFont="1" applyBorder="1" applyAlignment="1">
      <alignment horizontal="center" vertical="center" wrapText="1"/>
    </xf>
    <xf numFmtId="0" fontId="4" fillId="0" borderId="4" xfId="0" applyFont="1" applyBorder="1" applyAlignment="1">
      <alignment horizontal="center" vertical="center" wrapText="1"/>
    </xf>
    <xf numFmtId="0" fontId="4" fillId="0" borderId="3" xfId="0" applyFont="1" applyBorder="1" applyAlignment="1">
      <alignment horizontal="center" vertical="center" wrapText="1"/>
    </xf>
    <xf numFmtId="0" fontId="2" fillId="2" borderId="2"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11" fillId="2" borderId="4" xfId="0" applyFont="1" applyFill="1" applyBorder="1" applyAlignment="1">
      <alignment horizontal="left" vertical="center" wrapText="1"/>
    </xf>
    <xf numFmtId="170" fontId="12" fillId="4" borderId="39" xfId="1" applyNumberFormat="1" applyFont="1" applyFill="1" applyBorder="1" applyAlignment="1">
      <alignment horizontal="center" vertical="center" wrapText="1"/>
    </xf>
    <xf numFmtId="170" fontId="12" fillId="4" borderId="32" xfId="1" applyNumberFormat="1" applyFont="1" applyFill="1" applyBorder="1" applyAlignment="1">
      <alignment horizontal="center" vertical="center" wrapText="1"/>
    </xf>
    <xf numFmtId="0" fontId="14" fillId="0" borderId="1" xfId="0" applyFont="1" applyBorder="1" applyAlignment="1">
      <alignment horizontal="left" vertical="center" wrapText="1"/>
    </xf>
    <xf numFmtId="0" fontId="0" fillId="2" borderId="1" xfId="0" applyFill="1" applyBorder="1" applyAlignment="1">
      <alignment horizontal="left" vertical="center" wrapText="1"/>
    </xf>
    <xf numFmtId="0" fontId="41" fillId="0" borderId="11" xfId="0" applyFont="1" applyBorder="1" applyAlignment="1">
      <alignment horizontal="center" vertical="center" wrapText="1"/>
    </xf>
    <xf numFmtId="0" fontId="2" fillId="2" borderId="1" xfId="0" applyFont="1" applyFill="1" applyBorder="1" applyAlignment="1">
      <alignment horizontal="center" vertical="center" wrapText="1"/>
    </xf>
    <xf numFmtId="0" fontId="1" fillId="4" borderId="1" xfId="0" applyFont="1" applyFill="1" applyBorder="1" applyAlignment="1">
      <alignment horizontal="center" vertical="center" wrapText="1"/>
    </xf>
    <xf numFmtId="2" fontId="0" fillId="0" borderId="1" xfId="0" applyNumberFormat="1" applyBorder="1" applyAlignment="1">
      <alignment horizontal="right" vertical="center"/>
    </xf>
    <xf numFmtId="0" fontId="1" fillId="4" borderId="13" xfId="0" applyFont="1" applyFill="1" applyBorder="1" applyAlignment="1">
      <alignment horizontal="center" vertical="center" wrapText="1"/>
    </xf>
    <xf numFmtId="0" fontId="1" fillId="4" borderId="42" xfId="0" applyFont="1" applyFill="1" applyBorder="1" applyAlignment="1">
      <alignment horizontal="center" vertical="center" wrapText="1"/>
    </xf>
    <xf numFmtId="0" fontId="1" fillId="4" borderId="38" xfId="0" applyFont="1" applyFill="1" applyBorder="1" applyAlignment="1">
      <alignment horizontal="center" vertical="center" wrapText="1"/>
    </xf>
    <xf numFmtId="43" fontId="4" fillId="14" borderId="29" xfId="1" applyFont="1" applyFill="1" applyBorder="1" applyAlignment="1">
      <alignment horizontal="center" vertical="center"/>
    </xf>
    <xf numFmtId="43" fontId="4" fillId="14" borderId="55" xfId="1" applyFont="1" applyFill="1" applyBorder="1" applyAlignment="1">
      <alignment horizontal="center" vertical="center"/>
    </xf>
    <xf numFmtId="43" fontId="4" fillId="14" borderId="35" xfId="1" applyFont="1" applyFill="1" applyBorder="1" applyAlignment="1">
      <alignment horizontal="center" vertical="center"/>
    </xf>
    <xf numFmtId="43" fontId="44" fillId="3" borderId="5" xfId="0" applyNumberFormat="1" applyFont="1" applyFill="1" applyBorder="1" applyAlignment="1">
      <alignment horizontal="center" vertical="center" wrapText="1"/>
    </xf>
    <xf numFmtId="0" fontId="28" fillId="0" borderId="6" xfId="0" applyFont="1" applyBorder="1"/>
    <xf numFmtId="0" fontId="28" fillId="0" borderId="7" xfId="0" applyFont="1" applyBorder="1"/>
    <xf numFmtId="43" fontId="44" fillId="3" borderId="1" xfId="0" applyNumberFormat="1" applyFont="1" applyFill="1" applyBorder="1" applyAlignment="1">
      <alignment horizontal="center" vertical="center"/>
    </xf>
    <xf numFmtId="0" fontId="1" fillId="11" borderId="20" xfId="0" applyFont="1" applyFill="1" applyBorder="1" applyAlignment="1">
      <alignment horizontal="left" vertical="center" wrapText="1"/>
    </xf>
    <xf numFmtId="0" fontId="1" fillId="11" borderId="21" xfId="0" applyFont="1" applyFill="1" applyBorder="1" applyAlignment="1">
      <alignment horizontal="left" vertical="center" wrapText="1"/>
    </xf>
    <xf numFmtId="43" fontId="1" fillId="8" borderId="5" xfId="1" applyFont="1" applyFill="1" applyBorder="1" applyAlignment="1">
      <alignment horizontal="center" vertical="center" wrapText="1"/>
    </xf>
    <xf numFmtId="43" fontId="1" fillId="8" borderId="7" xfId="1" applyFont="1" applyFill="1" applyBorder="1" applyAlignment="1">
      <alignment horizontal="center" vertical="center" wrapText="1"/>
    </xf>
    <xf numFmtId="43" fontId="1" fillId="8" borderId="5" xfId="1" applyFont="1" applyFill="1" applyBorder="1" applyAlignment="1">
      <alignment horizontal="left" vertical="center" wrapText="1"/>
    </xf>
    <xf numFmtId="43" fontId="1" fillId="8" borderId="7" xfId="1" applyFont="1" applyFill="1" applyBorder="1" applyAlignment="1">
      <alignment horizontal="left" vertical="center" wrapText="1"/>
    </xf>
    <xf numFmtId="43" fontId="4" fillId="3" borderId="48" xfId="0" applyNumberFormat="1" applyFont="1" applyFill="1" applyBorder="1" applyAlignment="1">
      <alignment horizontal="center" vertical="center" wrapText="1"/>
    </xf>
    <xf numFmtId="43" fontId="4" fillId="3" borderId="49" xfId="0" applyNumberFormat="1" applyFont="1" applyFill="1" applyBorder="1" applyAlignment="1">
      <alignment horizontal="center" vertical="center" wrapText="1"/>
    </xf>
    <xf numFmtId="0" fontId="41" fillId="0" borderId="11" xfId="0" applyFont="1" applyBorder="1" applyAlignment="1">
      <alignment horizontal="center" vertical="center"/>
    </xf>
    <xf numFmtId="43" fontId="1" fillId="8" borderId="5" xfId="0" applyNumberFormat="1" applyFont="1" applyFill="1" applyBorder="1" applyAlignment="1">
      <alignment horizontal="center" vertical="center" wrapText="1"/>
    </xf>
    <xf numFmtId="43" fontId="1" fillId="8" borderId="7" xfId="0" applyNumberFormat="1" applyFont="1" applyFill="1" applyBorder="1" applyAlignment="1">
      <alignment horizontal="center" vertical="center" wrapText="1"/>
    </xf>
    <xf numFmtId="43" fontId="0" fillId="13" borderId="29" xfId="1" applyFont="1" applyFill="1" applyBorder="1" applyAlignment="1">
      <alignment horizontal="center" vertical="center"/>
    </xf>
    <xf numFmtId="43" fontId="0" fillId="13" borderId="35" xfId="1" applyFont="1" applyFill="1" applyBorder="1" applyAlignment="1">
      <alignment horizontal="center" vertical="center"/>
    </xf>
    <xf numFmtId="164" fontId="23" fillId="9" borderId="24" xfId="1" applyNumberFormat="1" applyFont="1" applyFill="1" applyBorder="1" applyAlignment="1">
      <alignment horizontal="center" vertical="center" wrapText="1"/>
    </xf>
    <xf numFmtId="164" fontId="23" fillId="9" borderId="25" xfId="1" applyNumberFormat="1" applyFont="1" applyFill="1" applyBorder="1" applyAlignment="1">
      <alignment horizontal="center" vertical="center" wrapText="1"/>
    </xf>
    <xf numFmtId="0" fontId="39" fillId="2" borderId="47" xfId="0" applyFont="1" applyFill="1" applyBorder="1" applyAlignment="1">
      <alignment horizontal="left" wrapText="1"/>
    </xf>
    <xf numFmtId="0" fontId="39" fillId="2" borderId="0" xfId="0" applyFont="1" applyFill="1" applyBorder="1" applyAlignment="1">
      <alignment horizontal="left" wrapText="1"/>
    </xf>
    <xf numFmtId="0" fontId="31" fillId="10" borderId="14" xfId="0" applyFont="1" applyFill="1" applyBorder="1" applyAlignment="1">
      <alignment horizontal="center" vertical="center"/>
    </xf>
    <xf numFmtId="0" fontId="31" fillId="10" borderId="15" xfId="0" applyFont="1" applyFill="1" applyBorder="1" applyAlignment="1">
      <alignment horizontal="center" vertical="center"/>
    </xf>
    <xf numFmtId="0" fontId="29" fillId="2" borderId="17" xfId="0" applyFont="1" applyFill="1" applyBorder="1" applyAlignment="1">
      <alignment horizontal="center" vertical="center" wrapText="1"/>
    </xf>
    <xf numFmtId="0" fontId="29" fillId="2" borderId="1" xfId="0" applyFont="1" applyFill="1" applyBorder="1" applyAlignment="1">
      <alignment horizontal="center" vertical="center" wrapText="1"/>
    </xf>
    <xf numFmtId="0" fontId="29" fillId="2" borderId="5" xfId="0" applyFont="1" applyFill="1" applyBorder="1" applyAlignment="1">
      <alignment horizontal="center" vertical="center" wrapText="1"/>
    </xf>
    <xf numFmtId="0" fontId="29" fillId="2" borderId="19" xfId="0" applyFont="1" applyFill="1" applyBorder="1" applyAlignment="1">
      <alignment horizontal="center" vertical="center" wrapText="1"/>
    </xf>
    <xf numFmtId="0" fontId="2" fillId="6" borderId="15" xfId="0" applyFont="1" applyFill="1" applyBorder="1" applyAlignment="1">
      <alignment horizontal="center" vertical="center" wrapText="1"/>
    </xf>
    <xf numFmtId="0" fontId="2" fillId="6" borderId="16" xfId="0" applyFont="1" applyFill="1" applyBorder="1" applyAlignment="1">
      <alignment horizontal="center" vertical="center" wrapText="1"/>
    </xf>
    <xf numFmtId="0" fontId="1" fillId="6" borderId="4" xfId="0" applyFont="1" applyFill="1" applyBorder="1" applyAlignment="1">
      <alignment horizontal="center" vertical="center" wrapText="1"/>
    </xf>
    <xf numFmtId="0" fontId="1" fillId="6" borderId="18" xfId="0" applyFont="1" applyFill="1" applyBorder="1" applyAlignment="1">
      <alignment horizontal="center" vertical="center" wrapText="1"/>
    </xf>
    <xf numFmtId="0" fontId="1" fillId="7" borderId="2" xfId="0" applyFont="1" applyFill="1" applyBorder="1" applyAlignment="1">
      <alignment horizontal="center" vertical="center" wrapText="1"/>
    </xf>
    <xf numFmtId="0" fontId="1" fillId="7" borderId="3" xfId="0" applyFont="1" applyFill="1" applyBorder="1" applyAlignment="1">
      <alignment horizontal="center" vertical="center" wrapText="1"/>
    </xf>
    <xf numFmtId="0" fontId="1" fillId="7" borderId="18" xfId="0" applyFont="1" applyFill="1" applyBorder="1" applyAlignment="1">
      <alignment horizontal="center" vertical="center" wrapText="1"/>
    </xf>
    <xf numFmtId="167" fontId="14" fillId="6" borderId="53" xfId="1" applyNumberFormat="1" applyFont="1" applyFill="1" applyBorder="1" applyAlignment="1">
      <alignment horizontal="center" vertical="center" wrapText="1"/>
    </xf>
    <xf numFmtId="167" fontId="14" fillId="6" borderId="32" xfId="1" applyNumberFormat="1" applyFont="1" applyFill="1" applyBorder="1" applyAlignment="1">
      <alignment horizontal="center" vertical="center" wrapText="1"/>
    </xf>
    <xf numFmtId="0" fontId="4" fillId="4" borderId="54" xfId="0" applyFont="1" applyFill="1" applyBorder="1" applyAlignment="1">
      <alignment horizontal="center" vertical="center" wrapText="1"/>
    </xf>
    <xf numFmtId="0" fontId="4" fillId="4" borderId="55" xfId="0" applyFont="1" applyFill="1" applyBorder="1" applyAlignment="1">
      <alignment horizontal="center" vertical="center" wrapText="1"/>
    </xf>
    <xf numFmtId="0" fontId="4" fillId="4" borderId="56" xfId="0" applyFont="1" applyFill="1" applyBorder="1" applyAlignment="1">
      <alignment horizontal="center" vertical="center" wrapText="1"/>
    </xf>
    <xf numFmtId="0" fontId="15" fillId="0" borderId="1" xfId="0" applyFont="1" applyBorder="1" applyAlignment="1">
      <alignment horizontal="left" vertical="center" wrapText="1"/>
    </xf>
    <xf numFmtId="0" fontId="0" fillId="0" borderId="5" xfId="0" applyBorder="1" applyAlignment="1">
      <alignment horizontal="left" vertical="center" wrapText="1"/>
    </xf>
    <xf numFmtId="0" fontId="0" fillId="0" borderId="6" xfId="0" applyBorder="1" applyAlignment="1">
      <alignment horizontal="left" vertical="center" wrapText="1"/>
    </xf>
    <xf numFmtId="0" fontId="0" fillId="0" borderId="7" xfId="0" applyBorder="1" applyAlignment="1">
      <alignment horizontal="left" vertical="center" wrapText="1"/>
    </xf>
    <xf numFmtId="0" fontId="3" fillId="0" borderId="5" xfId="0" applyFont="1" applyBorder="1" applyAlignment="1">
      <alignment horizontal="right" vertical="center" wrapText="1"/>
    </xf>
    <xf numFmtId="0" fontId="3" fillId="0" borderId="6" xfId="0" applyFont="1" applyBorder="1" applyAlignment="1">
      <alignment horizontal="right" vertical="center" wrapText="1"/>
    </xf>
    <xf numFmtId="0" fontId="3" fillId="0" borderId="7" xfId="0" applyFont="1" applyBorder="1" applyAlignment="1">
      <alignment horizontal="right" vertical="center" wrapText="1"/>
    </xf>
    <xf numFmtId="0" fontId="15" fillId="0" borderId="5" xfId="0" applyFont="1" applyBorder="1" applyAlignment="1">
      <alignment horizontal="left" vertical="center" wrapText="1"/>
    </xf>
    <xf numFmtId="0" fontId="15" fillId="0" borderId="6" xfId="0" applyFont="1" applyBorder="1" applyAlignment="1">
      <alignment horizontal="left" vertical="center" wrapText="1"/>
    </xf>
    <xf numFmtId="0" fontId="15" fillId="0" borderId="7" xfId="0" applyFont="1" applyBorder="1" applyAlignment="1">
      <alignment horizontal="left" vertical="center" wrapText="1"/>
    </xf>
    <xf numFmtId="43" fontId="17" fillId="0" borderId="5" xfId="1" applyFont="1" applyBorder="1" applyAlignment="1">
      <alignment horizontal="left" vertical="center"/>
    </xf>
    <xf numFmtId="43" fontId="17" fillId="0" borderId="6" xfId="1" applyFont="1" applyBorder="1" applyAlignment="1">
      <alignment horizontal="left" vertical="center"/>
    </xf>
    <xf numFmtId="43" fontId="17" fillId="0" borderId="7" xfId="1" applyFont="1" applyBorder="1" applyAlignment="1">
      <alignment horizontal="left" vertical="center"/>
    </xf>
    <xf numFmtId="0" fontId="7" fillId="12" borderId="5" xfId="0" applyFont="1" applyFill="1" applyBorder="1" applyAlignment="1">
      <alignment horizontal="left" vertical="center"/>
    </xf>
    <xf numFmtId="0" fontId="7" fillId="12" borderId="6" xfId="0" applyFont="1" applyFill="1" applyBorder="1" applyAlignment="1">
      <alignment horizontal="left" vertical="center"/>
    </xf>
    <xf numFmtId="0" fontId="7" fillId="12" borderId="7" xfId="0" applyFont="1" applyFill="1" applyBorder="1" applyAlignment="1">
      <alignment horizontal="left" vertical="center"/>
    </xf>
    <xf numFmtId="3" fontId="18" fillId="12" borderId="5" xfId="0" applyNumberFormat="1" applyFont="1" applyFill="1" applyBorder="1" applyAlignment="1">
      <alignment horizontal="left" vertical="center" wrapText="1"/>
    </xf>
    <xf numFmtId="3" fontId="18" fillId="12" borderId="6" xfId="0" applyNumberFormat="1" applyFont="1" applyFill="1" applyBorder="1" applyAlignment="1">
      <alignment horizontal="left" vertical="center" wrapText="1"/>
    </xf>
    <xf numFmtId="3" fontId="18" fillId="12" borderId="7" xfId="0" applyNumberFormat="1" applyFont="1" applyFill="1" applyBorder="1" applyAlignment="1">
      <alignment horizontal="left" vertical="center" wrapText="1"/>
    </xf>
    <xf numFmtId="0" fontId="7" fillId="0" borderId="5" xfId="0" applyFont="1" applyBorder="1" applyAlignment="1">
      <alignment horizontal="left" vertical="center" wrapText="1"/>
    </xf>
    <xf numFmtId="0" fontId="7" fillId="0" borderId="6" xfId="0" applyFont="1" applyBorder="1" applyAlignment="1">
      <alignment horizontal="left" vertical="center" wrapText="1"/>
    </xf>
    <xf numFmtId="0" fontId="7" fillId="0" borderId="7" xfId="0" applyFont="1" applyBorder="1" applyAlignment="1">
      <alignment horizontal="left" vertical="center" wrapText="1"/>
    </xf>
    <xf numFmtId="2" fontId="12" fillId="4" borderId="2" xfId="1" applyNumberFormat="1" applyFont="1" applyFill="1" applyBorder="1" applyAlignment="1">
      <alignment horizontal="center" vertical="center" wrapText="1"/>
    </xf>
    <xf numFmtId="2" fontId="12" fillId="4" borderId="3" xfId="1" applyNumberFormat="1" applyFont="1" applyFill="1" applyBorder="1" applyAlignment="1">
      <alignment horizontal="center" vertical="center" wrapText="1"/>
    </xf>
    <xf numFmtId="0" fontId="12" fillId="0" borderId="5" xfId="0" applyFont="1" applyBorder="1" applyAlignment="1">
      <alignment horizontal="left" vertical="center" wrapText="1"/>
    </xf>
    <xf numFmtId="0" fontId="12" fillId="0" borderId="7" xfId="0" applyFont="1" applyBorder="1" applyAlignment="1">
      <alignment horizontal="left" vertical="center" wrapText="1"/>
    </xf>
    <xf numFmtId="0" fontId="4" fillId="0" borderId="1" xfId="0" applyFont="1" applyBorder="1" applyAlignment="1">
      <alignment horizontal="center" vertical="center" wrapText="1"/>
    </xf>
    <xf numFmtId="0" fontId="2" fillId="2" borderId="3" xfId="0" applyFont="1" applyFill="1" applyBorder="1" applyAlignment="1">
      <alignment horizontal="center" vertical="center" wrapText="1"/>
    </xf>
    <xf numFmtId="0" fontId="1" fillId="7" borderId="13" xfId="0" applyFont="1" applyFill="1" applyBorder="1" applyAlignment="1">
      <alignment horizontal="center" vertical="center" wrapText="1"/>
    </xf>
    <xf numFmtId="0" fontId="1" fillId="7" borderId="37" xfId="0" applyFont="1" applyFill="1" applyBorder="1" applyAlignment="1">
      <alignment horizontal="center" vertical="center" wrapText="1"/>
    </xf>
    <xf numFmtId="0" fontId="1" fillId="7" borderId="12" xfId="0" applyFont="1" applyFill="1" applyBorder="1" applyAlignment="1">
      <alignment horizontal="center" vertical="center" wrapText="1"/>
    </xf>
    <xf numFmtId="0" fontId="15" fillId="0" borderId="38" xfId="0" applyFont="1" applyBorder="1" applyAlignment="1">
      <alignment horizontal="left" vertical="center" wrapText="1"/>
    </xf>
    <xf numFmtId="0" fontId="15" fillId="0" borderId="11" xfId="0" applyFont="1" applyBorder="1" applyAlignment="1">
      <alignment horizontal="left" vertical="center" wrapText="1"/>
    </xf>
    <xf numFmtId="0" fontId="15" fillId="0" borderId="10" xfId="0" applyFont="1" applyBorder="1" applyAlignment="1">
      <alignment horizontal="left" vertical="center" wrapText="1"/>
    </xf>
    <xf numFmtId="0" fontId="41" fillId="0" borderId="1" xfId="0" applyFont="1" applyBorder="1" applyAlignment="1">
      <alignment horizontal="center" vertical="center" wrapText="1"/>
    </xf>
    <xf numFmtId="0" fontId="2" fillId="2" borderId="5" xfId="0" applyFont="1" applyFill="1" applyBorder="1" applyAlignment="1">
      <alignment horizontal="center" vertical="center" wrapText="1"/>
    </xf>
    <xf numFmtId="0" fontId="4" fillId="4" borderId="14" xfId="0" applyFont="1" applyFill="1" applyBorder="1" applyAlignment="1">
      <alignment horizontal="center" vertical="center" wrapText="1"/>
    </xf>
    <xf numFmtId="0" fontId="4" fillId="4" borderId="16" xfId="0" applyFont="1" applyFill="1" applyBorder="1" applyAlignment="1">
      <alignment horizontal="center" vertical="center" wrapText="1"/>
    </xf>
    <xf numFmtId="0" fontId="4" fillId="10" borderId="14" xfId="0" applyFont="1" applyFill="1" applyBorder="1" applyAlignment="1">
      <alignment horizontal="center" vertical="center"/>
    </xf>
    <xf numFmtId="0" fontId="4" fillId="10" borderId="15" xfId="0" applyFont="1" applyFill="1" applyBorder="1" applyAlignment="1">
      <alignment horizontal="center" vertical="center"/>
    </xf>
    <xf numFmtId="0" fontId="4" fillId="10" borderId="16" xfId="0" applyFont="1" applyFill="1" applyBorder="1" applyAlignment="1">
      <alignment horizontal="center" vertical="center"/>
    </xf>
    <xf numFmtId="43" fontId="1" fillId="14" borderId="29" xfId="0" applyNumberFormat="1" applyFont="1" applyFill="1" applyBorder="1" applyAlignment="1">
      <alignment horizontal="center" vertical="center"/>
    </xf>
    <xf numFmtId="43" fontId="1" fillId="14" borderId="55" xfId="0" applyNumberFormat="1" applyFont="1" applyFill="1" applyBorder="1" applyAlignment="1">
      <alignment horizontal="center" vertical="center"/>
    </xf>
    <xf numFmtId="43" fontId="1" fillId="14" borderId="35" xfId="0" applyNumberFormat="1" applyFont="1" applyFill="1" applyBorder="1" applyAlignment="1">
      <alignment horizontal="center" vertical="center"/>
    </xf>
    <xf numFmtId="0" fontId="1" fillId="11" borderId="22" xfId="0" applyFont="1" applyFill="1" applyBorder="1" applyAlignment="1">
      <alignment horizontal="left" vertical="center" wrapText="1"/>
    </xf>
    <xf numFmtId="43" fontId="1" fillId="11" borderId="5" xfId="1" applyFont="1" applyFill="1" applyBorder="1" applyAlignment="1">
      <alignment horizontal="center" vertical="center" wrapText="1"/>
    </xf>
    <xf numFmtId="43" fontId="1" fillId="11" borderId="6" xfId="1" applyFont="1" applyFill="1" applyBorder="1" applyAlignment="1">
      <alignment horizontal="center" vertical="center" wrapText="1"/>
    </xf>
    <xf numFmtId="43" fontId="1" fillId="11" borderId="7" xfId="1" applyFont="1" applyFill="1" applyBorder="1" applyAlignment="1">
      <alignment horizontal="center" vertical="center" wrapText="1"/>
    </xf>
    <xf numFmtId="0" fontId="1" fillId="11" borderId="33" xfId="0" applyFont="1" applyFill="1" applyBorder="1" applyAlignment="1">
      <alignment horizontal="left" vertical="center" wrapText="1"/>
    </xf>
    <xf numFmtId="0" fontId="1" fillId="11" borderId="43" xfId="0" applyFont="1" applyFill="1" applyBorder="1" applyAlignment="1">
      <alignment horizontal="left" vertical="center" wrapText="1"/>
    </xf>
    <xf numFmtId="43" fontId="1" fillId="11" borderId="1" xfId="1" applyFont="1" applyFill="1" applyBorder="1" applyAlignment="1">
      <alignment horizontal="center" vertical="center" wrapText="1"/>
    </xf>
    <xf numFmtId="0" fontId="0" fillId="11" borderId="5" xfId="0" applyFill="1" applyBorder="1" applyAlignment="1">
      <alignment horizontal="center"/>
    </xf>
    <xf numFmtId="0" fontId="0" fillId="11" borderId="7" xfId="0" applyFill="1" applyBorder="1" applyAlignment="1">
      <alignment horizontal="center"/>
    </xf>
    <xf numFmtId="43" fontId="1" fillId="3" borderId="57" xfId="0" applyNumberFormat="1" applyFont="1" applyFill="1" applyBorder="1" applyAlignment="1">
      <alignment horizontal="center" vertical="center" wrapText="1"/>
    </xf>
    <xf numFmtId="43" fontId="1" fillId="3" borderId="58" xfId="0" applyNumberFormat="1" applyFont="1" applyFill="1" applyBorder="1" applyAlignment="1">
      <alignment horizontal="center" vertical="center" wrapText="1"/>
    </xf>
    <xf numFmtId="43" fontId="26" fillId="3" borderId="1" xfId="0" applyNumberFormat="1" applyFont="1" applyFill="1" applyBorder="1" applyAlignment="1">
      <alignment horizontal="center" vertical="center"/>
    </xf>
    <xf numFmtId="43" fontId="26" fillId="3" borderId="26" xfId="0" applyNumberFormat="1" applyFont="1" applyFill="1" applyBorder="1" applyAlignment="1">
      <alignment horizontal="center" vertical="center"/>
    </xf>
    <xf numFmtId="0" fontId="32" fillId="2" borderId="1" xfId="0" applyFont="1" applyFill="1" applyBorder="1" applyAlignment="1">
      <alignment horizontal="left" vertical="center" wrapText="1"/>
    </xf>
    <xf numFmtId="0" fontId="32" fillId="2" borderId="5" xfId="0" applyFont="1" applyFill="1" applyBorder="1" applyAlignment="1">
      <alignment horizontal="left" vertical="center" wrapText="1"/>
    </xf>
    <xf numFmtId="0" fontId="32" fillId="2" borderId="6" xfId="0" applyFont="1" applyFill="1" applyBorder="1" applyAlignment="1">
      <alignment horizontal="left" vertical="center" wrapText="1"/>
    </xf>
    <xf numFmtId="0" fontId="32" fillId="2" borderId="7" xfId="0" applyFont="1" applyFill="1" applyBorder="1" applyAlignment="1">
      <alignment horizontal="left" vertical="center" wrapText="1"/>
    </xf>
    <xf numFmtId="0" fontId="23" fillId="0" borderId="5" xfId="0" applyFont="1" applyBorder="1" applyAlignment="1">
      <alignment horizontal="center" vertical="center" wrapText="1"/>
    </xf>
    <xf numFmtId="0" fontId="23" fillId="0" borderId="6" xfId="0" applyFont="1" applyBorder="1" applyAlignment="1">
      <alignment horizontal="center" vertical="center" wrapText="1"/>
    </xf>
    <xf numFmtId="0" fontId="2" fillId="2" borderId="1" xfId="0" applyFont="1" applyFill="1" applyBorder="1" applyAlignment="1">
      <alignment horizontal="center" vertical="center"/>
    </xf>
    <xf numFmtId="0" fontId="32" fillId="0" borderId="1" xfId="0" applyFont="1" applyBorder="1" applyAlignment="1">
      <alignment horizontal="left" vertical="center" wrapText="1"/>
    </xf>
    <xf numFmtId="0" fontId="23" fillId="0" borderId="1" xfId="0" applyFont="1" applyBorder="1" applyAlignment="1">
      <alignment horizontal="center" vertical="center" wrapText="1"/>
    </xf>
    <xf numFmtId="0" fontId="0" fillId="0" borderId="6" xfId="0" applyBorder="1" applyAlignment="1">
      <alignment horizontal="right" vertical="center" wrapText="1"/>
    </xf>
    <xf numFmtId="0" fontId="0" fillId="0" borderId="7" xfId="0" applyBorder="1" applyAlignment="1">
      <alignment horizontal="right" vertical="center" wrapText="1"/>
    </xf>
  </cellXfs>
  <cellStyles count="2">
    <cellStyle name="Migliaia" xfId="1" builtinId="3"/>
    <cellStyle name="Normale"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9"/>
  <sheetViews>
    <sheetView tabSelected="1" workbookViewId="0">
      <selection sqref="A1:H1"/>
    </sheetView>
  </sheetViews>
  <sheetFormatPr defaultRowHeight="15" x14ac:dyDescent="0.25"/>
  <cols>
    <col min="1" max="1" width="24.85546875" customWidth="1"/>
    <col min="2" max="2" width="17.28515625" customWidth="1"/>
    <col min="3" max="3" width="17" customWidth="1"/>
    <col min="4" max="4" width="16.140625" customWidth="1"/>
    <col min="5" max="5" width="19.5703125" customWidth="1"/>
    <col min="7" max="7" width="30" customWidth="1"/>
    <col min="8" max="8" width="36" customWidth="1"/>
    <col min="11" max="11" width="12.7109375" bestFit="1" customWidth="1"/>
  </cols>
  <sheetData>
    <row r="1" spans="1:14" ht="15.75" customHeight="1" x14ac:dyDescent="0.3">
      <c r="A1" s="398" t="s">
        <v>345</v>
      </c>
      <c r="B1" s="399"/>
      <c r="C1" s="399"/>
      <c r="D1" s="399"/>
      <c r="E1" s="399"/>
      <c r="F1" s="399"/>
      <c r="G1" s="399"/>
      <c r="H1" s="400"/>
      <c r="I1" s="274"/>
      <c r="J1" s="274"/>
      <c r="K1" s="274"/>
      <c r="L1" s="274"/>
      <c r="M1" s="4"/>
    </row>
    <row r="2" spans="1:14" ht="21" customHeight="1" x14ac:dyDescent="0.3">
      <c r="A2" s="401" t="s">
        <v>3</v>
      </c>
      <c r="B2" s="402"/>
      <c r="C2" s="402"/>
      <c r="D2" s="402"/>
      <c r="E2" s="402"/>
      <c r="F2" s="402"/>
      <c r="G2" s="402"/>
      <c r="H2" s="402"/>
      <c r="I2" s="275"/>
      <c r="J2" s="275"/>
      <c r="K2" s="275"/>
      <c r="L2" s="276"/>
    </row>
    <row r="3" spans="1:14" ht="48.6" customHeight="1" x14ac:dyDescent="0.3">
      <c r="A3" s="12" t="s">
        <v>5</v>
      </c>
      <c r="B3" s="396" t="s">
        <v>29</v>
      </c>
      <c r="C3" s="397"/>
      <c r="D3" s="396" t="s">
        <v>6</v>
      </c>
      <c r="E3" s="397"/>
      <c r="F3" s="396" t="s">
        <v>7</v>
      </c>
      <c r="G3" s="397"/>
      <c r="H3" s="12" t="s">
        <v>8</v>
      </c>
      <c r="M3" s="4"/>
      <c r="N3" s="4"/>
    </row>
    <row r="4" spans="1:14" ht="60" customHeight="1" x14ac:dyDescent="0.3">
      <c r="A4" s="17" t="s">
        <v>0</v>
      </c>
      <c r="B4" s="1"/>
      <c r="C4" s="1"/>
      <c r="D4" s="18" t="s">
        <v>9</v>
      </c>
      <c r="E4" s="19">
        <v>4000</v>
      </c>
      <c r="F4" s="1"/>
      <c r="G4" s="1"/>
      <c r="H4" s="1"/>
      <c r="I4" s="4"/>
      <c r="J4" s="4"/>
      <c r="K4" s="4"/>
      <c r="L4" s="4"/>
      <c r="M4" s="4"/>
      <c r="N4" s="4"/>
    </row>
    <row r="5" spans="1:14" ht="108" x14ac:dyDescent="0.25">
      <c r="A5" s="27" t="s">
        <v>33</v>
      </c>
      <c r="B5" s="26"/>
      <c r="C5" s="26"/>
      <c r="D5" s="26"/>
      <c r="E5" s="26"/>
      <c r="F5" s="43">
        <v>500</v>
      </c>
      <c r="G5" s="44"/>
      <c r="H5" s="42" t="s">
        <v>55</v>
      </c>
      <c r="I5" s="4"/>
      <c r="J5" s="4"/>
      <c r="K5" s="7"/>
      <c r="L5" s="4"/>
      <c r="M5" s="4"/>
      <c r="N5" s="4"/>
    </row>
    <row r="6" spans="1:14" ht="14.45" x14ac:dyDescent="0.3">
      <c r="A6" s="46"/>
      <c r="B6" s="46"/>
      <c r="C6" s="46"/>
      <c r="D6" s="46"/>
      <c r="E6" s="46"/>
      <c r="F6" s="47"/>
      <c r="G6" s="48"/>
      <c r="H6" s="49"/>
      <c r="I6" s="4"/>
      <c r="J6" s="4"/>
      <c r="K6" s="7"/>
      <c r="L6" s="4"/>
      <c r="M6" s="4"/>
      <c r="N6" s="4"/>
    </row>
    <row r="7" spans="1:14" ht="14.45" x14ac:dyDescent="0.3">
      <c r="A7" s="4"/>
      <c r="B7" s="4"/>
      <c r="C7" s="4"/>
      <c r="D7" s="4"/>
      <c r="E7" s="4"/>
      <c r="F7" s="5"/>
      <c r="G7" s="6"/>
      <c r="H7" s="45"/>
      <c r="I7" s="4"/>
      <c r="J7" s="4"/>
      <c r="K7" s="7"/>
      <c r="L7" s="4"/>
      <c r="M7" s="4"/>
      <c r="N7" s="4"/>
    </row>
    <row r="8" spans="1:14" ht="14.45" x14ac:dyDescent="0.3">
      <c r="E8" s="4"/>
      <c r="F8" s="5"/>
      <c r="G8" s="6"/>
      <c r="H8" s="4"/>
      <c r="I8" s="4"/>
      <c r="J8" s="4"/>
      <c r="K8" s="7"/>
      <c r="L8" s="4"/>
      <c r="M8" s="4"/>
      <c r="N8" s="4"/>
    </row>
    <row r="9" spans="1:14" ht="14.45" x14ac:dyDescent="0.3">
      <c r="E9" s="4"/>
      <c r="F9" s="5"/>
      <c r="G9" s="6"/>
      <c r="H9" s="4"/>
      <c r="I9" s="4"/>
      <c r="J9" s="4"/>
      <c r="K9" s="7"/>
      <c r="L9" s="4"/>
      <c r="M9" s="4"/>
      <c r="N9" s="4"/>
    </row>
    <row r="10" spans="1:14" ht="14.45" x14ac:dyDescent="0.3">
      <c r="E10" s="4"/>
      <c r="F10" s="5"/>
      <c r="G10" s="6"/>
      <c r="H10" s="4"/>
      <c r="I10" s="4"/>
      <c r="J10" s="4"/>
      <c r="K10" s="7"/>
      <c r="L10" s="4"/>
      <c r="M10" s="4"/>
      <c r="N10" s="4"/>
    </row>
    <row r="11" spans="1:14" ht="14.45" x14ac:dyDescent="0.3">
      <c r="E11" s="4"/>
      <c r="F11" s="5"/>
      <c r="G11" s="6"/>
      <c r="H11" s="4"/>
      <c r="I11" s="4"/>
      <c r="J11" s="4"/>
      <c r="K11" s="7"/>
      <c r="L11" s="4"/>
      <c r="M11" s="4"/>
      <c r="N11" s="4"/>
    </row>
    <row r="12" spans="1:14" ht="14.45" x14ac:dyDescent="0.3">
      <c r="E12" s="4"/>
      <c r="F12" s="5"/>
      <c r="G12" s="6"/>
      <c r="H12" s="4"/>
      <c r="I12" s="4"/>
      <c r="J12" s="4"/>
      <c r="K12" s="7"/>
      <c r="L12" s="4"/>
      <c r="M12" s="4"/>
      <c r="N12" s="4"/>
    </row>
    <row r="13" spans="1:14" ht="14.45" x14ac:dyDescent="0.3">
      <c r="E13" s="4"/>
      <c r="F13" s="5"/>
      <c r="G13" s="6"/>
      <c r="H13" s="4"/>
      <c r="I13" s="4"/>
      <c r="J13" s="4"/>
      <c r="K13" s="4"/>
      <c r="L13" s="4"/>
      <c r="M13" s="4"/>
      <c r="N13" s="4"/>
    </row>
    <row r="14" spans="1:14" ht="14.45" x14ac:dyDescent="0.3">
      <c r="E14" s="4"/>
      <c r="F14" s="5"/>
      <c r="G14" s="6"/>
      <c r="H14" s="4"/>
      <c r="I14" s="4"/>
      <c r="J14" s="4"/>
      <c r="K14" s="4"/>
      <c r="L14" s="4"/>
      <c r="M14" s="4"/>
      <c r="N14" s="4"/>
    </row>
    <row r="15" spans="1:14" ht="14.45" x14ac:dyDescent="0.3">
      <c r="E15" s="4"/>
      <c r="F15" s="5"/>
      <c r="G15" s="6"/>
      <c r="H15" s="4"/>
      <c r="I15" s="4"/>
      <c r="J15" s="4"/>
      <c r="K15" s="8"/>
      <c r="L15" s="4"/>
      <c r="M15" s="4"/>
      <c r="N15" s="4"/>
    </row>
    <row r="16" spans="1:14" ht="14.45" x14ac:dyDescent="0.3">
      <c r="E16" s="4"/>
      <c r="F16" s="5"/>
      <c r="G16" s="6"/>
      <c r="H16" s="4"/>
      <c r="I16" s="4"/>
      <c r="J16" s="4"/>
      <c r="K16" s="4"/>
      <c r="L16" s="4"/>
      <c r="M16" s="4"/>
      <c r="N16" s="4"/>
    </row>
    <row r="17" spans="5:14" ht="14.45" x14ac:dyDescent="0.3">
      <c r="E17" s="4"/>
      <c r="F17" s="4"/>
      <c r="G17" s="4"/>
      <c r="H17" s="4"/>
      <c r="I17" s="4"/>
      <c r="J17" s="4"/>
      <c r="K17" s="4"/>
      <c r="L17" s="4"/>
      <c r="M17" s="4"/>
      <c r="N17" s="4"/>
    </row>
    <row r="18" spans="5:14" ht="14.45" x14ac:dyDescent="0.3">
      <c r="E18" s="4"/>
      <c r="F18" s="4"/>
      <c r="G18" s="8"/>
      <c r="H18" s="4"/>
      <c r="I18" s="4"/>
      <c r="J18" s="4"/>
      <c r="K18" s="4"/>
      <c r="L18" s="4"/>
      <c r="M18" s="4"/>
      <c r="N18" s="4"/>
    </row>
    <row r="19" spans="5:14" ht="14.45" x14ac:dyDescent="0.3">
      <c r="E19" s="4"/>
      <c r="F19" s="4"/>
      <c r="G19" s="4"/>
      <c r="H19" s="4"/>
      <c r="I19" s="4"/>
      <c r="J19" s="4"/>
      <c r="K19" s="4"/>
      <c r="L19" s="4"/>
    </row>
  </sheetData>
  <mergeCells count="5">
    <mergeCell ref="B3:C3"/>
    <mergeCell ref="D3:E3"/>
    <mergeCell ref="F3:G3"/>
    <mergeCell ref="A1:H1"/>
    <mergeCell ref="A2:H2"/>
  </mergeCells>
  <pageMargins left="0.70866141732283472" right="0.70866141732283472" top="0.74803149606299213" bottom="0.74803149606299213" header="0.31496062992125984" footer="0.31496062992125984"/>
  <pageSetup paperSize="8" scale="7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465"/>
  <sheetViews>
    <sheetView view="pageBreakPreview" zoomScale="80" zoomScaleNormal="20" zoomScaleSheetLayoutView="80" workbookViewId="0">
      <selection activeCell="L46" sqref="L46"/>
    </sheetView>
  </sheetViews>
  <sheetFormatPr defaultRowHeight="15" x14ac:dyDescent="0.25"/>
  <cols>
    <col min="1" max="1" width="35.140625" customWidth="1"/>
    <col min="2" max="2" width="37.85546875" customWidth="1"/>
    <col min="3" max="3" width="18.5703125" customWidth="1"/>
    <col min="4" max="4" width="15.7109375" customWidth="1"/>
    <col min="5" max="5" width="22" customWidth="1"/>
    <col min="6" max="6" width="43.28515625" customWidth="1"/>
    <col min="7" max="7" width="18.7109375" customWidth="1"/>
    <col min="8" max="8" width="21.85546875" customWidth="1"/>
    <col min="9" max="9" width="3.7109375" customWidth="1"/>
    <col min="10" max="10" width="19.140625" style="79" customWidth="1"/>
    <col min="11" max="11" width="23.28515625" customWidth="1"/>
    <col min="12" max="12" width="34.28515625" customWidth="1"/>
    <col min="14" max="15" width="10.140625" bestFit="1" customWidth="1"/>
  </cols>
  <sheetData>
    <row r="1" spans="1:15" ht="33.75" customHeight="1" x14ac:dyDescent="0.3">
      <c r="A1" s="408" t="s">
        <v>346</v>
      </c>
      <c r="B1" s="408"/>
      <c r="C1" s="408"/>
      <c r="D1" s="408"/>
      <c r="E1" s="408"/>
      <c r="F1" s="408"/>
      <c r="G1" s="408"/>
      <c r="H1" s="408"/>
      <c r="I1" s="408"/>
      <c r="J1" s="408"/>
      <c r="K1" s="408"/>
      <c r="L1" s="408"/>
    </row>
    <row r="2" spans="1:15" ht="24" customHeight="1" x14ac:dyDescent="0.3">
      <c r="A2" s="409" t="s">
        <v>3</v>
      </c>
      <c r="B2" s="409"/>
      <c r="C2" s="409"/>
      <c r="D2" s="409"/>
      <c r="E2" s="409"/>
      <c r="F2" s="409"/>
      <c r="G2" s="409"/>
      <c r="H2" s="409"/>
      <c r="I2" s="409"/>
      <c r="J2" s="409"/>
      <c r="K2" s="409"/>
      <c r="L2" s="409"/>
    </row>
    <row r="3" spans="1:15" ht="162" customHeight="1" x14ac:dyDescent="0.25">
      <c r="A3" s="169" t="s">
        <v>38</v>
      </c>
      <c r="B3" s="410" t="s">
        <v>50</v>
      </c>
      <c r="C3" s="410"/>
      <c r="D3" s="410" t="s">
        <v>6</v>
      </c>
      <c r="E3" s="410"/>
      <c r="F3" s="410" t="s">
        <v>7</v>
      </c>
      <c r="G3" s="410"/>
      <c r="H3" s="12" t="s">
        <v>225</v>
      </c>
      <c r="I3" s="412"/>
      <c r="J3" s="293" t="s">
        <v>386</v>
      </c>
      <c r="K3" s="293" t="s">
        <v>387</v>
      </c>
      <c r="L3" s="12" t="s">
        <v>8</v>
      </c>
    </row>
    <row r="4" spans="1:15" s="38" customFormat="1" ht="65.45" customHeight="1" x14ac:dyDescent="0.25">
      <c r="A4" s="135" t="s">
        <v>4</v>
      </c>
      <c r="B4" s="13"/>
      <c r="C4" s="13"/>
      <c r="D4" s="319" t="s">
        <v>9</v>
      </c>
      <c r="E4" s="320">
        <v>7356</v>
      </c>
      <c r="F4" s="13"/>
      <c r="G4" s="13"/>
      <c r="H4" s="13"/>
      <c r="I4" s="413"/>
      <c r="J4" s="136"/>
      <c r="K4" s="13"/>
      <c r="L4" s="13"/>
      <c r="O4" s="137"/>
    </row>
    <row r="5" spans="1:15" s="38" customFormat="1" ht="38.25" customHeight="1" x14ac:dyDescent="0.25">
      <c r="A5" s="135" t="s">
        <v>2</v>
      </c>
      <c r="B5" s="13"/>
      <c r="C5" s="13"/>
      <c r="D5" s="319" t="s">
        <v>9</v>
      </c>
      <c r="E5" s="320">
        <v>5000</v>
      </c>
      <c r="F5" s="13"/>
      <c r="G5" s="13"/>
      <c r="H5" s="13"/>
      <c r="I5" s="413"/>
      <c r="J5" s="136"/>
      <c r="K5" s="13"/>
      <c r="L5" s="13"/>
      <c r="N5" s="138"/>
    </row>
    <row r="6" spans="1:15" s="38" customFormat="1" ht="57.75" customHeight="1" x14ac:dyDescent="0.25">
      <c r="A6" s="135"/>
      <c r="B6" s="14" t="s">
        <v>164</v>
      </c>
      <c r="C6" s="15">
        <v>408.5</v>
      </c>
      <c r="D6" s="319"/>
      <c r="E6" s="320"/>
      <c r="F6" s="15" t="s">
        <v>163</v>
      </c>
      <c r="G6" s="13"/>
      <c r="H6" s="13"/>
      <c r="I6" s="413"/>
      <c r="J6" s="136"/>
      <c r="K6" s="13"/>
      <c r="L6" s="13"/>
      <c r="O6" s="138"/>
    </row>
    <row r="7" spans="1:15" s="38" customFormat="1" ht="39" customHeight="1" x14ac:dyDescent="0.25">
      <c r="A7" s="135"/>
      <c r="B7" s="13"/>
      <c r="C7" s="13"/>
      <c r="D7" s="319"/>
      <c r="E7" s="320"/>
      <c r="F7" s="50" t="s">
        <v>161</v>
      </c>
      <c r="G7" s="70">
        <v>40</v>
      </c>
      <c r="H7" s="13"/>
      <c r="I7" s="413"/>
      <c r="J7" s="136"/>
      <c r="K7" s="13"/>
      <c r="L7" s="13"/>
    </row>
    <row r="8" spans="1:15" s="38" customFormat="1" ht="52.9" customHeight="1" x14ac:dyDescent="0.25">
      <c r="A8" s="135"/>
      <c r="B8" s="13"/>
      <c r="C8" s="13"/>
      <c r="D8" s="319"/>
      <c r="E8" s="320"/>
      <c r="F8" s="50" t="s">
        <v>170</v>
      </c>
      <c r="G8" s="70">
        <v>200.85</v>
      </c>
      <c r="H8" s="13"/>
      <c r="I8" s="413"/>
      <c r="J8" s="136"/>
      <c r="K8" s="13"/>
      <c r="L8" s="13"/>
    </row>
    <row r="9" spans="1:15" s="38" customFormat="1" ht="50.45" customHeight="1" x14ac:dyDescent="0.25">
      <c r="A9" s="135"/>
      <c r="B9" s="13"/>
      <c r="C9" s="13"/>
      <c r="D9" s="319"/>
      <c r="E9" s="320"/>
      <c r="F9" s="50" t="s">
        <v>162</v>
      </c>
      <c r="G9" s="70">
        <v>167.65</v>
      </c>
      <c r="H9" s="13"/>
      <c r="I9" s="413"/>
      <c r="J9" s="136"/>
      <c r="K9" s="13"/>
      <c r="L9" s="13"/>
    </row>
    <row r="10" spans="1:15" s="38" customFormat="1" ht="45.75" customHeight="1" x14ac:dyDescent="0.25">
      <c r="A10" s="406" t="s">
        <v>165</v>
      </c>
      <c r="B10" s="14" t="s">
        <v>347</v>
      </c>
      <c r="C10" s="15">
        <v>900</v>
      </c>
      <c r="D10" s="319"/>
      <c r="E10" s="320"/>
      <c r="F10" s="13"/>
      <c r="G10" s="13"/>
      <c r="H10" s="13"/>
      <c r="I10" s="413"/>
      <c r="J10" s="136"/>
      <c r="K10" s="13"/>
      <c r="L10" s="13"/>
    </row>
    <row r="11" spans="1:15" s="38" customFormat="1" ht="49.5" customHeight="1" x14ac:dyDescent="0.25">
      <c r="A11" s="406"/>
      <c r="B11" s="14" t="s">
        <v>147</v>
      </c>
      <c r="C11" s="15">
        <v>390</v>
      </c>
      <c r="D11" s="319"/>
      <c r="E11" s="320"/>
      <c r="F11" s="13"/>
      <c r="G11" s="13"/>
      <c r="H11" s="13"/>
      <c r="I11" s="413"/>
      <c r="J11" s="136"/>
      <c r="K11" s="13"/>
      <c r="L11" s="13"/>
    </row>
    <row r="12" spans="1:15" s="38" customFormat="1" ht="49.5" customHeight="1" x14ac:dyDescent="0.25">
      <c r="A12" s="406"/>
      <c r="B12" s="14" t="s">
        <v>348</v>
      </c>
      <c r="C12" s="15">
        <v>960</v>
      </c>
      <c r="D12" s="319"/>
      <c r="E12" s="320"/>
      <c r="F12" s="13"/>
      <c r="G12" s="13"/>
      <c r="H12" s="13"/>
      <c r="I12" s="413"/>
      <c r="J12" s="136"/>
      <c r="K12" s="13"/>
      <c r="L12" s="13"/>
    </row>
    <row r="13" spans="1:15" s="38" customFormat="1" ht="26.45" customHeight="1" x14ac:dyDescent="0.25">
      <c r="A13" s="406"/>
      <c r="B13" s="14" t="s">
        <v>148</v>
      </c>
      <c r="C13" s="25">
        <v>1440</v>
      </c>
      <c r="D13" s="319"/>
      <c r="E13" s="320"/>
      <c r="F13" s="13"/>
      <c r="G13" s="13"/>
      <c r="H13" s="13"/>
      <c r="I13" s="413"/>
      <c r="J13" s="136"/>
      <c r="K13" s="13"/>
      <c r="L13" s="13"/>
    </row>
    <row r="14" spans="1:15" s="38" customFormat="1" ht="30" x14ac:dyDescent="0.25">
      <c r="A14" s="406"/>
      <c r="B14" s="14" t="s">
        <v>149</v>
      </c>
      <c r="C14" s="25">
        <v>15</v>
      </c>
      <c r="D14" s="319"/>
      <c r="E14" s="320"/>
      <c r="F14" s="13"/>
      <c r="G14" s="13"/>
      <c r="H14" s="25"/>
      <c r="I14" s="413"/>
      <c r="J14" s="136"/>
      <c r="K14" s="13"/>
      <c r="L14" s="13"/>
    </row>
    <row r="15" spans="1:15" s="38" customFormat="1" ht="30.75" customHeight="1" x14ac:dyDescent="0.25">
      <c r="A15" s="406" t="s">
        <v>2</v>
      </c>
      <c r="B15" s="13"/>
      <c r="C15" s="13"/>
      <c r="D15" s="319"/>
      <c r="E15" s="320"/>
      <c r="F15" s="14" t="s">
        <v>136</v>
      </c>
      <c r="G15" s="25">
        <v>1000</v>
      </c>
      <c r="H15" s="15">
        <v>-610.98900000000003</v>
      </c>
      <c r="I15" s="413"/>
      <c r="J15" s="136"/>
      <c r="K15" s="278">
        <f>K17+K18</f>
        <v>203.39000000000001</v>
      </c>
      <c r="L15" s="13"/>
    </row>
    <row r="16" spans="1:15" s="38" customFormat="1" ht="76.150000000000006" customHeight="1" x14ac:dyDescent="0.25">
      <c r="A16" s="406"/>
      <c r="B16" s="13"/>
      <c r="C16" s="13"/>
      <c r="D16" s="319"/>
      <c r="E16" s="320"/>
      <c r="F16" s="50" t="s">
        <v>349</v>
      </c>
      <c r="G16" s="69">
        <v>226.42</v>
      </c>
      <c r="H16" s="69"/>
      <c r="I16" s="413"/>
      <c r="J16" s="136"/>
      <c r="K16" s="13"/>
      <c r="L16" s="13"/>
    </row>
    <row r="17" spans="1:12" s="38" customFormat="1" ht="60.6" customHeight="1" x14ac:dyDescent="0.25">
      <c r="A17" s="406"/>
      <c r="B17" s="13"/>
      <c r="C17" s="13"/>
      <c r="D17" s="319"/>
      <c r="E17" s="320"/>
      <c r="F17" s="50" t="s">
        <v>166</v>
      </c>
      <c r="G17" s="69">
        <v>8.36</v>
      </c>
      <c r="H17" s="69">
        <v>-7.06</v>
      </c>
      <c r="I17" s="413"/>
      <c r="J17" s="136"/>
      <c r="K17" s="69">
        <v>7.06</v>
      </c>
      <c r="L17" s="13"/>
    </row>
    <row r="18" spans="1:12" s="38" customFormat="1" ht="49.15" customHeight="1" x14ac:dyDescent="0.25">
      <c r="A18" s="406"/>
      <c r="B18" s="13"/>
      <c r="C18" s="13"/>
      <c r="D18" s="319"/>
      <c r="E18" s="320"/>
      <c r="F18" s="50" t="s">
        <v>167</v>
      </c>
      <c r="G18" s="69">
        <v>358.42200000000003</v>
      </c>
      <c r="H18" s="69">
        <v>-197.13200000000001</v>
      </c>
      <c r="I18" s="413"/>
      <c r="J18" s="136"/>
      <c r="K18" s="69">
        <v>196.33</v>
      </c>
      <c r="L18" s="13"/>
    </row>
    <row r="19" spans="1:12" s="38" customFormat="1" ht="33.6" customHeight="1" x14ac:dyDescent="0.25">
      <c r="A19" s="406"/>
      <c r="B19" s="13"/>
      <c r="C19" s="13"/>
      <c r="D19" s="319"/>
      <c r="E19" s="320"/>
      <c r="F19" s="50" t="s">
        <v>174</v>
      </c>
      <c r="G19" s="69">
        <v>0.4</v>
      </c>
      <c r="H19" s="69">
        <v>-0.4</v>
      </c>
      <c r="I19" s="413"/>
      <c r="J19" s="136"/>
      <c r="K19" s="13"/>
      <c r="L19" s="13"/>
    </row>
    <row r="20" spans="1:12" s="38" customFormat="1" ht="39.6" customHeight="1" x14ac:dyDescent="0.25">
      <c r="A20" s="31"/>
      <c r="B20" s="13"/>
      <c r="C20" s="13"/>
      <c r="D20" s="319"/>
      <c r="E20" s="320"/>
      <c r="F20" s="50" t="s">
        <v>227</v>
      </c>
      <c r="G20" s="69">
        <f>G15-G16-G17-G18-G19</f>
        <v>406.39800000000002</v>
      </c>
      <c r="H20" s="69">
        <v>-406.4</v>
      </c>
      <c r="I20" s="413"/>
      <c r="J20" s="136"/>
      <c r="K20" s="13"/>
      <c r="L20" s="13"/>
    </row>
    <row r="21" spans="1:12" s="38" customFormat="1" ht="36.6" customHeight="1" x14ac:dyDescent="0.25">
      <c r="A21" s="31" t="s">
        <v>145</v>
      </c>
      <c r="B21" s="13"/>
      <c r="C21" s="13"/>
      <c r="D21" s="319"/>
      <c r="E21" s="320"/>
      <c r="F21" s="14" t="s">
        <v>134</v>
      </c>
      <c r="G21" s="25">
        <v>200</v>
      </c>
      <c r="H21" s="15"/>
      <c r="I21" s="413"/>
      <c r="J21" s="136"/>
      <c r="K21" s="13"/>
      <c r="L21" s="13"/>
    </row>
    <row r="22" spans="1:12" s="38" customFormat="1" ht="99.6" customHeight="1" x14ac:dyDescent="0.25">
      <c r="A22" s="14" t="s">
        <v>205</v>
      </c>
      <c r="B22" s="13"/>
      <c r="C22" s="13"/>
      <c r="D22" s="321"/>
      <c r="E22" s="321"/>
      <c r="F22" s="14" t="s">
        <v>220</v>
      </c>
      <c r="G22" s="15">
        <v>11.5</v>
      </c>
      <c r="H22" s="15"/>
      <c r="I22" s="413"/>
      <c r="J22" s="136"/>
      <c r="K22" s="13"/>
      <c r="L22" s="24" t="s">
        <v>219</v>
      </c>
    </row>
    <row r="23" spans="1:12" s="38" customFormat="1" ht="62.45" customHeight="1" x14ac:dyDescent="0.25">
      <c r="A23" s="14" t="s">
        <v>131</v>
      </c>
      <c r="B23" s="13"/>
      <c r="C23" s="13"/>
      <c r="D23" s="321"/>
      <c r="E23" s="321"/>
      <c r="F23" s="14" t="s">
        <v>132</v>
      </c>
      <c r="G23" s="15">
        <v>5</v>
      </c>
      <c r="H23" s="15">
        <v>-5</v>
      </c>
      <c r="I23" s="413"/>
      <c r="J23" s="136"/>
      <c r="K23" s="13"/>
      <c r="L23" s="13"/>
    </row>
    <row r="24" spans="1:12" s="38" customFormat="1" ht="85.15" customHeight="1" x14ac:dyDescent="0.25">
      <c r="A24" s="14" t="s">
        <v>180</v>
      </c>
      <c r="B24" s="13"/>
      <c r="C24" s="13"/>
      <c r="D24" s="321"/>
      <c r="E24" s="321"/>
      <c r="F24" s="14" t="s">
        <v>350</v>
      </c>
      <c r="G24" s="15">
        <v>34.381</v>
      </c>
      <c r="H24" s="15">
        <v>-34.381</v>
      </c>
      <c r="I24" s="413"/>
      <c r="J24" s="136"/>
      <c r="K24" s="32">
        <v>34.381</v>
      </c>
      <c r="L24" s="13"/>
    </row>
    <row r="25" spans="1:12" s="38" customFormat="1" ht="45" x14ac:dyDescent="0.25">
      <c r="A25" s="68" t="s">
        <v>135</v>
      </c>
      <c r="B25" s="13"/>
      <c r="C25" s="13"/>
      <c r="D25" s="321"/>
      <c r="E25" s="321"/>
      <c r="F25" s="14" t="s">
        <v>133</v>
      </c>
      <c r="G25" s="15">
        <v>330</v>
      </c>
      <c r="H25" s="15"/>
      <c r="I25" s="413"/>
      <c r="J25" s="136"/>
      <c r="K25" s="32"/>
      <c r="L25" s="13"/>
    </row>
    <row r="26" spans="1:12" s="38" customFormat="1" ht="89.25" customHeight="1" x14ac:dyDescent="0.25">
      <c r="A26" s="68" t="s">
        <v>181</v>
      </c>
      <c r="B26" s="13"/>
      <c r="C26" s="13"/>
      <c r="D26" s="321"/>
      <c r="E26" s="321"/>
      <c r="F26" s="14" t="s">
        <v>351</v>
      </c>
      <c r="G26" s="15">
        <v>209.14099999999999</v>
      </c>
      <c r="H26" s="15">
        <v>-209.14</v>
      </c>
      <c r="I26" s="413"/>
      <c r="J26" s="136"/>
      <c r="K26" s="32">
        <v>209.142</v>
      </c>
      <c r="L26" s="13"/>
    </row>
    <row r="27" spans="1:12" s="38" customFormat="1" ht="42" customHeight="1" x14ac:dyDescent="0.25">
      <c r="A27" s="68" t="s">
        <v>183</v>
      </c>
      <c r="B27" s="13"/>
      <c r="C27" s="13"/>
      <c r="D27" s="321"/>
      <c r="E27" s="321"/>
      <c r="F27" s="14" t="s">
        <v>182</v>
      </c>
      <c r="G27" s="15">
        <v>30</v>
      </c>
      <c r="H27" s="15">
        <v>-30</v>
      </c>
      <c r="I27" s="413"/>
      <c r="J27" s="136"/>
      <c r="K27" s="32">
        <v>30</v>
      </c>
      <c r="L27" s="13"/>
    </row>
    <row r="28" spans="1:12" s="38" customFormat="1" ht="74.45" customHeight="1" x14ac:dyDescent="0.25">
      <c r="A28" s="68" t="s">
        <v>137</v>
      </c>
      <c r="B28" s="13"/>
      <c r="C28" s="18"/>
      <c r="D28" s="321"/>
      <c r="E28" s="321"/>
      <c r="F28" s="14" t="s">
        <v>138</v>
      </c>
      <c r="G28" s="25">
        <v>5.5</v>
      </c>
      <c r="H28" s="15"/>
      <c r="I28" s="413"/>
      <c r="J28" s="136"/>
      <c r="K28" s="15"/>
      <c r="L28" s="13"/>
    </row>
    <row r="29" spans="1:12" s="38" customFormat="1" ht="67.5" customHeight="1" x14ac:dyDescent="0.25">
      <c r="A29" s="68" t="s">
        <v>140</v>
      </c>
      <c r="B29" s="13"/>
      <c r="C29" s="13"/>
      <c r="D29" s="321"/>
      <c r="E29" s="321"/>
      <c r="F29" s="14" t="s">
        <v>139</v>
      </c>
      <c r="G29" s="25">
        <v>12</v>
      </c>
      <c r="H29" s="15"/>
      <c r="I29" s="413"/>
      <c r="J29" s="136"/>
      <c r="K29" s="15"/>
      <c r="L29" s="13"/>
    </row>
    <row r="30" spans="1:12" s="38" customFormat="1" ht="45" x14ac:dyDescent="0.25">
      <c r="A30" s="68" t="s">
        <v>185</v>
      </c>
      <c r="B30" s="13"/>
      <c r="C30" s="13"/>
      <c r="D30" s="321"/>
      <c r="E30" s="321"/>
      <c r="F30" s="14" t="s">
        <v>184</v>
      </c>
      <c r="G30" s="25">
        <v>58.658000000000001</v>
      </c>
      <c r="H30" s="15">
        <v>-35.771000000000001</v>
      </c>
      <c r="I30" s="413"/>
      <c r="J30" s="136"/>
      <c r="K30" s="15"/>
      <c r="L30" s="13"/>
    </row>
    <row r="31" spans="1:12" s="38" customFormat="1" ht="86.25" customHeight="1" x14ac:dyDescent="0.25">
      <c r="A31" s="68" t="s">
        <v>186</v>
      </c>
      <c r="B31" s="13"/>
      <c r="C31" s="13"/>
      <c r="D31" s="321"/>
      <c r="E31" s="321"/>
      <c r="F31" s="14" t="s">
        <v>352</v>
      </c>
      <c r="G31" s="25">
        <v>121.172</v>
      </c>
      <c r="H31" s="15">
        <v>-88.494</v>
      </c>
      <c r="I31" s="413"/>
      <c r="J31" s="136"/>
      <c r="K31" s="15"/>
      <c r="L31" s="13"/>
    </row>
    <row r="32" spans="1:12" s="38" customFormat="1" ht="37.5" customHeight="1" x14ac:dyDescent="0.25">
      <c r="A32" s="68" t="s">
        <v>142</v>
      </c>
      <c r="B32" s="13"/>
      <c r="C32" s="13"/>
      <c r="D32" s="321"/>
      <c r="E32" s="321"/>
      <c r="F32" s="14" t="s">
        <v>141</v>
      </c>
      <c r="G32" s="25">
        <v>20.981999999999999</v>
      </c>
      <c r="H32" s="15">
        <v>-6.5830000000000002</v>
      </c>
      <c r="I32" s="413"/>
      <c r="J32" s="136"/>
      <c r="K32" s="278">
        <v>6.5830000000000002</v>
      </c>
      <c r="L32" s="14" t="s">
        <v>308</v>
      </c>
    </row>
    <row r="33" spans="1:12" s="38" customFormat="1" ht="65.25" customHeight="1" x14ac:dyDescent="0.25">
      <c r="A33" s="68" t="s">
        <v>144</v>
      </c>
      <c r="B33" s="13"/>
      <c r="C33" s="13"/>
      <c r="D33" s="321"/>
      <c r="E33" s="321"/>
      <c r="F33" s="14" t="s">
        <v>143</v>
      </c>
      <c r="G33" s="25">
        <v>30</v>
      </c>
      <c r="H33" s="15"/>
      <c r="I33" s="413"/>
      <c r="J33" s="136"/>
      <c r="K33" s="278"/>
      <c r="L33" s="14" t="s">
        <v>309</v>
      </c>
    </row>
    <row r="34" spans="1:12" s="38" customFormat="1" ht="56.45" customHeight="1" x14ac:dyDescent="0.25">
      <c r="A34" s="68" t="s">
        <v>146</v>
      </c>
      <c r="B34" s="13"/>
      <c r="C34" s="13"/>
      <c r="D34" s="321"/>
      <c r="E34" s="321"/>
      <c r="F34" s="14" t="s">
        <v>272</v>
      </c>
      <c r="G34" s="25">
        <v>50</v>
      </c>
      <c r="H34" s="15">
        <v>-20</v>
      </c>
      <c r="I34" s="413"/>
      <c r="J34" s="136"/>
      <c r="K34" s="278">
        <v>20</v>
      </c>
      <c r="L34" s="13"/>
    </row>
    <row r="35" spans="1:12" s="38" customFormat="1" ht="95.25" customHeight="1" x14ac:dyDescent="0.25">
      <c r="A35" s="68" t="s">
        <v>188</v>
      </c>
      <c r="B35" s="13"/>
      <c r="C35" s="13"/>
      <c r="D35" s="321"/>
      <c r="E35" s="321"/>
      <c r="F35" s="14" t="s">
        <v>187</v>
      </c>
      <c r="G35" s="25">
        <v>26.4</v>
      </c>
      <c r="H35" s="15">
        <v>-11.88</v>
      </c>
      <c r="I35" s="413"/>
      <c r="J35" s="136"/>
      <c r="K35" s="278">
        <v>11.88</v>
      </c>
      <c r="L35" s="13"/>
    </row>
    <row r="36" spans="1:12" s="38" customFormat="1" ht="51" customHeight="1" x14ac:dyDescent="0.25">
      <c r="A36" s="68" t="s">
        <v>189</v>
      </c>
      <c r="B36" s="13"/>
      <c r="C36" s="13"/>
      <c r="D36" s="321"/>
      <c r="E36" s="321"/>
      <c r="F36" s="14" t="s">
        <v>191</v>
      </c>
      <c r="G36" s="25">
        <v>35.216999999999999</v>
      </c>
      <c r="H36" s="15">
        <v>-35.216999999999999</v>
      </c>
      <c r="I36" s="413"/>
      <c r="J36" s="136"/>
      <c r="K36" s="32"/>
      <c r="L36" s="13"/>
    </row>
    <row r="37" spans="1:12" s="38" customFormat="1" ht="54.75" customHeight="1" x14ac:dyDescent="0.25">
      <c r="A37" s="68" t="s">
        <v>190</v>
      </c>
      <c r="B37" s="13"/>
      <c r="C37" s="13"/>
      <c r="D37" s="321"/>
      <c r="E37" s="321"/>
      <c r="F37" s="14" t="s">
        <v>192</v>
      </c>
      <c r="G37" s="25">
        <v>33.042000000000002</v>
      </c>
      <c r="H37" s="15">
        <v>-6.0419999999999998</v>
      </c>
      <c r="I37" s="413"/>
      <c r="J37" s="136"/>
      <c r="K37" s="32">
        <v>6.0419999999999998</v>
      </c>
      <c r="L37" s="13"/>
    </row>
    <row r="38" spans="1:12" s="38" customFormat="1" ht="54" customHeight="1" x14ac:dyDescent="0.25">
      <c r="A38" s="68" t="s">
        <v>193</v>
      </c>
      <c r="B38" s="13"/>
      <c r="C38" s="13"/>
      <c r="D38" s="321"/>
      <c r="E38" s="321"/>
      <c r="F38" s="14" t="s">
        <v>194</v>
      </c>
      <c r="G38" s="25">
        <v>135.30000000000001</v>
      </c>
      <c r="H38" s="15">
        <v>-135.30000000000001</v>
      </c>
      <c r="I38" s="413"/>
      <c r="J38" s="136"/>
      <c r="K38" s="32">
        <v>135.30000000000001</v>
      </c>
      <c r="L38" s="13"/>
    </row>
    <row r="39" spans="1:12" s="38" customFormat="1" ht="48.75" customHeight="1" x14ac:dyDescent="0.25">
      <c r="A39" s="68" t="s">
        <v>195</v>
      </c>
      <c r="B39" s="13"/>
      <c r="C39" s="13"/>
      <c r="D39" s="321"/>
      <c r="E39" s="321"/>
      <c r="F39" s="14" t="s">
        <v>353</v>
      </c>
      <c r="G39" s="25">
        <v>99.9</v>
      </c>
      <c r="H39" s="15">
        <v>-99.9</v>
      </c>
      <c r="I39" s="413"/>
      <c r="J39" s="25">
        <v>99.9</v>
      </c>
      <c r="K39" s="32"/>
      <c r="L39" s="13"/>
    </row>
    <row r="40" spans="1:12" s="38" customFormat="1" ht="219.6" customHeight="1" x14ac:dyDescent="0.25">
      <c r="A40" s="68" t="s">
        <v>169</v>
      </c>
      <c r="B40" s="13"/>
      <c r="C40" s="13"/>
      <c r="D40" s="321"/>
      <c r="E40" s="321"/>
      <c r="F40" s="14" t="s">
        <v>168</v>
      </c>
      <c r="G40" s="25">
        <v>900</v>
      </c>
      <c r="H40" s="15">
        <v>-516</v>
      </c>
      <c r="I40" s="413"/>
      <c r="J40" s="136"/>
      <c r="K40" s="15"/>
      <c r="L40" s="141" t="s">
        <v>221</v>
      </c>
    </row>
    <row r="41" spans="1:12" s="38" customFormat="1" ht="75" x14ac:dyDescent="0.25">
      <c r="A41" s="68" t="s">
        <v>150</v>
      </c>
      <c r="B41" s="13"/>
      <c r="C41" s="13"/>
      <c r="D41" s="321"/>
      <c r="E41" s="321"/>
      <c r="F41" s="14" t="s">
        <v>151</v>
      </c>
      <c r="G41" s="25">
        <v>25</v>
      </c>
      <c r="H41" s="15">
        <v>-24.823</v>
      </c>
      <c r="I41" s="413"/>
      <c r="J41" s="136"/>
      <c r="K41" s="32"/>
      <c r="L41" s="13"/>
    </row>
    <row r="42" spans="1:12" s="38" customFormat="1" ht="90" x14ac:dyDescent="0.25">
      <c r="A42" s="68" t="s">
        <v>196</v>
      </c>
      <c r="B42" s="13"/>
      <c r="C42" s="13"/>
      <c r="D42" s="321"/>
      <c r="E42" s="321"/>
      <c r="F42" s="14" t="s">
        <v>354</v>
      </c>
      <c r="G42" s="25">
        <v>71.67</v>
      </c>
      <c r="H42" s="15">
        <v>-64.17</v>
      </c>
      <c r="I42" s="413"/>
      <c r="J42" s="136"/>
      <c r="K42" s="32">
        <v>64.17</v>
      </c>
      <c r="L42" s="13"/>
    </row>
    <row r="43" spans="1:12" s="38" customFormat="1" ht="30" x14ac:dyDescent="0.25">
      <c r="A43" s="68" t="s">
        <v>198</v>
      </c>
      <c r="B43" s="13"/>
      <c r="C43" s="13"/>
      <c r="D43" s="321"/>
      <c r="E43" s="321"/>
      <c r="F43" s="14" t="s">
        <v>197</v>
      </c>
      <c r="G43" s="25">
        <v>56.13</v>
      </c>
      <c r="H43" s="15"/>
      <c r="I43" s="413"/>
      <c r="J43" s="136"/>
      <c r="K43" s="32"/>
      <c r="L43" s="13"/>
    </row>
    <row r="44" spans="1:12" s="38" customFormat="1" ht="30" x14ac:dyDescent="0.25">
      <c r="A44" s="68" t="s">
        <v>199</v>
      </c>
      <c r="B44" s="13"/>
      <c r="C44" s="13"/>
      <c r="D44" s="321"/>
      <c r="E44" s="321"/>
      <c r="F44" s="14" t="s">
        <v>200</v>
      </c>
      <c r="G44" s="25">
        <v>385</v>
      </c>
      <c r="H44" s="15">
        <v>-307</v>
      </c>
      <c r="I44" s="413"/>
      <c r="J44" s="136"/>
      <c r="K44" s="32">
        <v>307</v>
      </c>
      <c r="L44" s="13"/>
    </row>
    <row r="45" spans="1:12" s="38" customFormat="1" ht="45" x14ac:dyDescent="0.25">
      <c r="A45" s="68" t="s">
        <v>201</v>
      </c>
      <c r="B45" s="13"/>
      <c r="C45" s="13"/>
      <c r="D45" s="321"/>
      <c r="E45" s="321"/>
      <c r="F45" s="14" t="s">
        <v>355</v>
      </c>
      <c r="G45" s="25">
        <v>100</v>
      </c>
      <c r="H45" s="15">
        <v>-100</v>
      </c>
      <c r="I45" s="413"/>
      <c r="J45" s="25">
        <v>100</v>
      </c>
      <c r="K45" s="32"/>
      <c r="L45" s="13"/>
    </row>
    <row r="46" spans="1:12" s="38" customFormat="1" ht="81.599999999999994" customHeight="1" x14ac:dyDescent="0.25">
      <c r="A46" s="68" t="s">
        <v>223</v>
      </c>
      <c r="B46" s="68" t="s">
        <v>216</v>
      </c>
      <c r="C46" s="71">
        <v>1300</v>
      </c>
      <c r="D46" s="321"/>
      <c r="E46" s="321"/>
      <c r="F46" s="14"/>
      <c r="G46" s="14"/>
      <c r="H46" s="78">
        <v>-1287.3240000000001</v>
      </c>
      <c r="I46" s="413"/>
      <c r="J46" s="136"/>
      <c r="K46" s="32"/>
      <c r="L46" s="141" t="s">
        <v>356</v>
      </c>
    </row>
    <row r="47" spans="1:12" s="38" customFormat="1" ht="30" customHeight="1" x14ac:dyDescent="0.25">
      <c r="A47" s="68" t="s">
        <v>152</v>
      </c>
      <c r="B47" s="13"/>
      <c r="C47" s="13"/>
      <c r="D47" s="321"/>
      <c r="E47" s="321"/>
      <c r="F47" s="14" t="s">
        <v>211</v>
      </c>
      <c r="G47" s="25">
        <v>413</v>
      </c>
      <c r="H47" s="15">
        <v>-309.75</v>
      </c>
      <c r="I47" s="413"/>
      <c r="J47" s="136"/>
      <c r="K47" s="32">
        <v>186.45</v>
      </c>
      <c r="L47" s="13"/>
    </row>
    <row r="48" spans="1:12" s="38" customFormat="1" ht="43.9" customHeight="1" x14ac:dyDescent="0.25">
      <c r="A48" s="68" t="s">
        <v>154</v>
      </c>
      <c r="B48" s="13"/>
      <c r="C48" s="13"/>
      <c r="D48" s="321"/>
      <c r="E48" s="321"/>
      <c r="F48" s="14" t="s">
        <v>153</v>
      </c>
      <c r="G48" s="25">
        <v>80</v>
      </c>
      <c r="H48" s="15">
        <v>-56.1</v>
      </c>
      <c r="I48" s="413"/>
      <c r="J48" s="136"/>
      <c r="K48" s="32">
        <v>56.1</v>
      </c>
      <c r="L48" s="13"/>
    </row>
    <row r="49" spans="1:12" s="38" customFormat="1" ht="77.45" customHeight="1" x14ac:dyDescent="0.25">
      <c r="A49" s="68" t="s">
        <v>155</v>
      </c>
      <c r="B49" s="13"/>
      <c r="C49" s="13"/>
      <c r="D49" s="321"/>
      <c r="E49" s="321"/>
      <c r="F49" s="14" t="s">
        <v>156</v>
      </c>
      <c r="G49" s="25">
        <v>58.356000000000002</v>
      </c>
      <c r="H49" s="15">
        <v>-58.356000000000002</v>
      </c>
      <c r="I49" s="413"/>
      <c r="J49" s="136"/>
      <c r="K49" s="32"/>
      <c r="L49" s="13"/>
    </row>
    <row r="50" spans="1:12" s="38" customFormat="1" ht="77.45" customHeight="1" x14ac:dyDescent="0.25">
      <c r="A50" s="68" t="s">
        <v>157</v>
      </c>
      <c r="B50" s="13"/>
      <c r="C50" s="13"/>
      <c r="D50" s="321"/>
      <c r="E50" s="321"/>
      <c r="F50" s="14" t="s">
        <v>158</v>
      </c>
      <c r="G50" s="25">
        <v>44</v>
      </c>
      <c r="H50" s="15">
        <v>-39</v>
      </c>
      <c r="I50" s="413"/>
      <c r="J50" s="136"/>
      <c r="K50" s="32">
        <v>39</v>
      </c>
      <c r="L50" s="141" t="s">
        <v>310</v>
      </c>
    </row>
    <row r="51" spans="1:12" s="38" customFormat="1" ht="62.45" customHeight="1" x14ac:dyDescent="0.25">
      <c r="A51" s="407" t="s">
        <v>159</v>
      </c>
      <c r="B51" s="139"/>
      <c r="C51" s="139"/>
      <c r="D51" s="321"/>
      <c r="E51" s="321"/>
      <c r="F51" s="11" t="s">
        <v>202</v>
      </c>
      <c r="G51" s="71">
        <v>117</v>
      </c>
      <c r="H51" s="411">
        <v>-337</v>
      </c>
      <c r="I51" s="413"/>
      <c r="J51" s="136"/>
      <c r="K51" s="32"/>
      <c r="L51" s="13"/>
    </row>
    <row r="52" spans="1:12" s="38" customFormat="1" ht="68.45" customHeight="1" x14ac:dyDescent="0.25">
      <c r="A52" s="407"/>
      <c r="B52" s="139"/>
      <c r="C52" s="139"/>
      <c r="D52" s="321"/>
      <c r="E52" s="321"/>
      <c r="F52" s="11" t="s">
        <v>203</v>
      </c>
      <c r="G52" s="71">
        <v>213</v>
      </c>
      <c r="H52" s="411"/>
      <c r="I52" s="413"/>
      <c r="J52" s="136"/>
      <c r="K52" s="32"/>
      <c r="L52" s="13"/>
    </row>
    <row r="53" spans="1:12" s="38" customFormat="1" ht="45.6" customHeight="1" x14ac:dyDescent="0.25">
      <c r="A53" s="407"/>
      <c r="B53" s="139"/>
      <c r="C53" s="139"/>
      <c r="D53" s="321"/>
      <c r="E53" s="321"/>
      <c r="F53" s="11" t="s">
        <v>207</v>
      </c>
      <c r="G53" s="71">
        <v>7</v>
      </c>
      <c r="H53" s="411"/>
      <c r="I53" s="413"/>
      <c r="J53" s="136"/>
      <c r="K53" s="32">
        <v>7</v>
      </c>
      <c r="L53" s="13"/>
    </row>
    <row r="54" spans="1:12" s="38" customFormat="1" ht="56.45" customHeight="1" x14ac:dyDescent="0.25">
      <c r="A54" s="68" t="s">
        <v>222</v>
      </c>
      <c r="B54" s="68" t="s">
        <v>224</v>
      </c>
      <c r="C54" s="15">
        <v>100</v>
      </c>
      <c r="D54" s="321"/>
      <c r="E54" s="321"/>
      <c r="F54" s="13"/>
      <c r="G54" s="140"/>
      <c r="H54" s="15">
        <v>-100</v>
      </c>
      <c r="I54" s="413"/>
      <c r="J54" s="139"/>
      <c r="K54" s="32">
        <v>1</v>
      </c>
      <c r="L54" s="13"/>
    </row>
    <row r="55" spans="1:12" s="38" customFormat="1" ht="47.45" customHeight="1" x14ac:dyDescent="0.25">
      <c r="A55" s="13"/>
      <c r="B55" s="14" t="s">
        <v>228</v>
      </c>
      <c r="C55" s="15">
        <v>500</v>
      </c>
      <c r="D55" s="321"/>
      <c r="E55" s="321"/>
      <c r="F55" s="13"/>
      <c r="G55" s="140"/>
      <c r="H55" s="15">
        <v>-350</v>
      </c>
      <c r="I55" s="413"/>
      <c r="J55" s="139"/>
      <c r="K55" s="32"/>
      <c r="L55" s="13"/>
    </row>
    <row r="56" spans="1:12" s="38" customFormat="1" ht="49.9" customHeight="1" x14ac:dyDescent="0.25">
      <c r="A56" s="2" t="s">
        <v>204</v>
      </c>
      <c r="B56" s="141"/>
      <c r="C56" s="72">
        <f>SUM(C4:C55)</f>
        <v>6013.5</v>
      </c>
      <c r="D56" s="322"/>
      <c r="E56" s="322"/>
      <c r="F56" s="142"/>
      <c r="G56" s="72">
        <f>G15+G21+G22+G23+G24+G25+G26+G27+G28+G29+G30+G31+G32+G33+G34+G35+G36+G37+G38+G39+G40+G41+G42+G43+G44+G45+G47+G48+G49+G50+G51+G52+G53</f>
        <v>4918.3490000000002</v>
      </c>
      <c r="H56" s="15"/>
      <c r="I56" s="413"/>
      <c r="J56" s="139"/>
      <c r="K56" s="32"/>
      <c r="L56" s="13"/>
    </row>
    <row r="57" spans="1:12" s="38" customFormat="1" ht="30" x14ac:dyDescent="0.25">
      <c r="A57" s="76" t="s">
        <v>160</v>
      </c>
      <c r="B57" s="139"/>
      <c r="C57" s="139"/>
      <c r="D57" s="319" t="s">
        <v>28</v>
      </c>
      <c r="E57" s="320">
        <v>1424.2</v>
      </c>
      <c r="F57" s="13"/>
      <c r="G57" s="140"/>
      <c r="H57" s="15"/>
      <c r="I57" s="413"/>
      <c r="J57" s="139"/>
      <c r="K57" s="32"/>
      <c r="L57" s="13"/>
    </row>
    <row r="58" spans="1:12" s="38" customFormat="1" ht="62.45" customHeight="1" x14ac:dyDescent="0.25">
      <c r="A58" s="133" t="s">
        <v>208</v>
      </c>
      <c r="B58" s="139"/>
      <c r="C58" s="139"/>
      <c r="D58" s="319"/>
      <c r="E58" s="320"/>
      <c r="F58" s="11" t="s">
        <v>212</v>
      </c>
      <c r="G58" s="25">
        <v>24.8</v>
      </c>
      <c r="H58" s="15"/>
      <c r="I58" s="413"/>
      <c r="J58" s="139"/>
      <c r="K58" s="32">
        <v>24.823</v>
      </c>
      <c r="L58" s="13"/>
    </row>
    <row r="59" spans="1:12" s="38" customFormat="1" ht="57.6" customHeight="1" x14ac:dyDescent="0.25">
      <c r="A59" s="407" t="s">
        <v>171</v>
      </c>
      <c r="B59" s="13"/>
      <c r="C59" s="13"/>
      <c r="D59" s="321"/>
      <c r="E59" s="321"/>
      <c r="F59" s="14" t="s">
        <v>172</v>
      </c>
      <c r="G59" s="25">
        <v>292</v>
      </c>
      <c r="H59" s="15">
        <v>-292</v>
      </c>
      <c r="I59" s="413"/>
      <c r="J59" s="139"/>
      <c r="K59" s="32"/>
      <c r="L59" s="13"/>
    </row>
    <row r="60" spans="1:12" s="38" customFormat="1" ht="77.45" customHeight="1" x14ac:dyDescent="0.25">
      <c r="A60" s="407"/>
      <c r="B60" s="13"/>
      <c r="C60" s="13"/>
      <c r="D60" s="321"/>
      <c r="E60" s="321"/>
      <c r="F60" s="14" t="s">
        <v>173</v>
      </c>
      <c r="G60" s="25">
        <v>268</v>
      </c>
      <c r="H60" s="15">
        <v>-268</v>
      </c>
      <c r="I60" s="413"/>
      <c r="J60" s="139"/>
      <c r="K60" s="32"/>
      <c r="L60" s="13"/>
    </row>
    <row r="61" spans="1:12" s="38" customFormat="1" ht="51" customHeight="1" x14ac:dyDescent="0.25">
      <c r="A61" s="133" t="s">
        <v>209</v>
      </c>
      <c r="B61" s="13"/>
      <c r="C61" s="13"/>
      <c r="D61" s="321"/>
      <c r="E61" s="321"/>
      <c r="F61" s="14" t="s">
        <v>213</v>
      </c>
      <c r="G61" s="25">
        <v>12</v>
      </c>
      <c r="H61" s="15">
        <v>-12</v>
      </c>
      <c r="I61" s="413"/>
      <c r="J61" s="139"/>
      <c r="K61" s="32">
        <v>12</v>
      </c>
      <c r="L61" s="13"/>
    </row>
    <row r="62" spans="1:12" s="38" customFormat="1" ht="23.45" customHeight="1" x14ac:dyDescent="0.25">
      <c r="A62" s="11" t="s">
        <v>210</v>
      </c>
      <c r="B62" s="13"/>
      <c r="C62" s="13"/>
      <c r="D62" s="321"/>
      <c r="E62" s="321"/>
      <c r="F62" s="14" t="s">
        <v>214</v>
      </c>
      <c r="G62" s="25">
        <v>33.6</v>
      </c>
      <c r="H62" s="15">
        <v>-33.6</v>
      </c>
      <c r="I62" s="413"/>
      <c r="J62" s="139"/>
      <c r="K62" s="32">
        <v>33.6</v>
      </c>
      <c r="L62" s="13"/>
    </row>
    <row r="63" spans="1:12" s="38" customFormat="1" ht="36.6" customHeight="1" x14ac:dyDescent="0.25">
      <c r="A63" s="11" t="s">
        <v>175</v>
      </c>
      <c r="B63" s="13"/>
      <c r="C63" s="13"/>
      <c r="D63" s="323"/>
      <c r="E63" s="321"/>
      <c r="F63" s="14" t="s">
        <v>357</v>
      </c>
      <c r="G63" s="25">
        <v>22</v>
      </c>
      <c r="H63" s="15">
        <v>-22</v>
      </c>
      <c r="I63" s="413"/>
      <c r="J63" s="139"/>
      <c r="K63" s="32">
        <v>22</v>
      </c>
      <c r="L63" s="13"/>
    </row>
    <row r="64" spans="1:12" s="38" customFormat="1" ht="58.9" customHeight="1" x14ac:dyDescent="0.25">
      <c r="A64" s="11" t="s">
        <v>177</v>
      </c>
      <c r="B64" s="11"/>
      <c r="C64" s="13"/>
      <c r="D64" s="321"/>
      <c r="E64" s="321"/>
      <c r="F64" s="14" t="s">
        <v>176</v>
      </c>
      <c r="G64" s="25">
        <v>7.86</v>
      </c>
      <c r="H64" s="15">
        <v>-7.8609999999999998</v>
      </c>
      <c r="I64" s="413"/>
      <c r="J64" s="139"/>
      <c r="K64" s="32">
        <v>7.8609999999999998</v>
      </c>
      <c r="L64" s="13"/>
    </row>
    <row r="65" spans="1:12" s="38" customFormat="1" ht="88.5" customHeight="1" x14ac:dyDescent="0.25">
      <c r="A65" s="407" t="s">
        <v>24</v>
      </c>
      <c r="B65" s="30" t="s">
        <v>217</v>
      </c>
      <c r="C65" s="25"/>
      <c r="D65" s="321"/>
      <c r="E65" s="324">
        <v>-186.81700000000001</v>
      </c>
      <c r="F65" s="74"/>
      <c r="G65" s="13"/>
      <c r="H65" s="15"/>
      <c r="I65" s="413"/>
      <c r="J65" s="139"/>
      <c r="K65" s="15"/>
      <c r="L65" s="13"/>
    </row>
    <row r="66" spans="1:12" s="38" customFormat="1" ht="88.5" customHeight="1" x14ac:dyDescent="0.25">
      <c r="A66" s="407"/>
      <c r="B66" s="30"/>
      <c r="C66" s="25"/>
      <c r="D66" s="319" t="s">
        <v>28</v>
      </c>
      <c r="E66" s="320">
        <f>763.865+E65</f>
        <v>577.048</v>
      </c>
      <c r="F66" s="74"/>
      <c r="G66" s="13"/>
      <c r="H66" s="15"/>
      <c r="I66" s="413"/>
      <c r="J66" s="139"/>
      <c r="K66" s="15"/>
      <c r="L66" s="13"/>
    </row>
    <row r="67" spans="1:12" s="38" customFormat="1" ht="45" x14ac:dyDescent="0.25">
      <c r="A67" s="407" t="s">
        <v>178</v>
      </c>
      <c r="B67" s="13"/>
      <c r="C67" s="13"/>
      <c r="D67" s="321"/>
      <c r="E67" s="321"/>
      <c r="F67" s="14" t="s">
        <v>215</v>
      </c>
      <c r="G67" s="25">
        <v>330</v>
      </c>
      <c r="H67" s="15">
        <v>-330</v>
      </c>
      <c r="I67" s="413"/>
      <c r="J67" s="139"/>
      <c r="K67" s="15"/>
      <c r="L67" s="13"/>
    </row>
    <row r="68" spans="1:12" s="38" customFormat="1" ht="95.45" customHeight="1" x14ac:dyDescent="0.25">
      <c r="A68" s="407"/>
      <c r="B68" s="13"/>
      <c r="C68" s="13"/>
      <c r="D68" s="321"/>
      <c r="E68" s="321"/>
      <c r="F68" s="14" t="s">
        <v>179</v>
      </c>
      <c r="G68" s="25">
        <v>240</v>
      </c>
      <c r="H68" s="15">
        <v>-240</v>
      </c>
      <c r="I68" s="413"/>
      <c r="J68" s="25">
        <v>240</v>
      </c>
      <c r="K68" s="15"/>
      <c r="L68" s="13"/>
    </row>
    <row r="69" spans="1:12" s="38" customFormat="1" ht="78.599999999999994" customHeight="1" x14ac:dyDescent="0.25">
      <c r="A69" s="141" t="s">
        <v>206</v>
      </c>
      <c r="B69" s="13"/>
      <c r="C69" s="13"/>
      <c r="D69" s="321"/>
      <c r="E69" s="325">
        <v>11.5</v>
      </c>
      <c r="F69" s="73" t="s">
        <v>358</v>
      </c>
      <c r="G69" s="77">
        <v>-11.5</v>
      </c>
      <c r="H69" s="15"/>
      <c r="I69" s="413"/>
      <c r="J69" s="139"/>
      <c r="K69" s="15"/>
      <c r="L69" s="13"/>
    </row>
    <row r="70" spans="1:12" s="38" customFormat="1" ht="58.5" customHeight="1" x14ac:dyDescent="0.25">
      <c r="A70" s="141" t="s">
        <v>218</v>
      </c>
      <c r="B70" s="13"/>
      <c r="C70" s="140"/>
      <c r="D70" s="319" t="s">
        <v>229</v>
      </c>
      <c r="E70" s="326">
        <f>E66-G67-G68+E69</f>
        <v>18.548000000000002</v>
      </c>
      <c r="F70" s="14"/>
      <c r="G70" s="25"/>
      <c r="H70" s="278">
        <v>-18.547999999999998</v>
      </c>
      <c r="I70" s="413"/>
      <c r="J70" s="139"/>
      <c r="K70" s="15"/>
      <c r="L70" s="13"/>
    </row>
    <row r="71" spans="1:12" s="38" customFormat="1" ht="33" customHeight="1" x14ac:dyDescent="0.25">
      <c r="A71" s="141"/>
      <c r="B71" s="13"/>
      <c r="C71" s="13"/>
      <c r="D71" s="362" t="s">
        <v>236</v>
      </c>
      <c r="E71" s="363">
        <v>0</v>
      </c>
      <c r="F71" s="14"/>
      <c r="G71" s="25"/>
      <c r="H71" s="15"/>
      <c r="I71" s="413"/>
      <c r="J71" s="139"/>
      <c r="K71" s="15"/>
      <c r="L71" s="13"/>
    </row>
    <row r="72" spans="1:12" s="38" customFormat="1" ht="31.5" customHeight="1" x14ac:dyDescent="0.25">
      <c r="A72" s="80" t="s">
        <v>40</v>
      </c>
      <c r="B72" s="143"/>
      <c r="C72" s="81">
        <f>C55+C54+C46+C14+C13+C12+C11+C10+C6</f>
        <v>6013.5</v>
      </c>
      <c r="D72" s="143"/>
      <c r="E72" s="143"/>
      <c r="F72" s="143"/>
      <c r="G72" s="81">
        <f>G15+G21+G22+G23+G24+G25+G26+G27+G28+G29+G30+G31+G32+G33+G34+G35+G36+G37+G38+G39+G40+G41+G42+G43+G44+G45+G47+G48+G49+G50+G51+G52+G53+G58+G59+G60+G61+G62+G63+G64+G67+G68+G69</f>
        <v>6137.1090000000004</v>
      </c>
      <c r="H72" s="287">
        <f>H15+H24+H26+H27+H30+H31+H32+H34+H35+H36+H37+H38+H39+H40+H41+H42+H43+H44+H45+H46+H47+H48+H49+H50+H51+H54+H55+H59+H60+H61+H62+H63+H64+H67+H68+H70+H23</f>
        <v>-6102.2290000000012</v>
      </c>
      <c r="I72" s="413"/>
      <c r="J72" s="288">
        <f>SUM(J4:J70)</f>
        <v>439.9</v>
      </c>
      <c r="K72" s="306">
        <f>K15+K24+K26+K27+K32+K34+K35+K37+K38+K42+K44+K47+K48+K50+K53+K54+K58+K61+K62+K63+K64</f>
        <v>1417.722</v>
      </c>
      <c r="L72" s="143"/>
    </row>
    <row r="73" spans="1:12" s="38" customFormat="1" ht="31.5" customHeight="1" thickBot="1" x14ac:dyDescent="0.3">
      <c r="A73" s="284"/>
      <c r="B73" s="285"/>
      <c r="C73" s="286"/>
      <c r="D73" s="285"/>
      <c r="E73" s="285"/>
      <c r="F73" s="285"/>
      <c r="G73" s="286"/>
      <c r="H73" s="286"/>
      <c r="I73" s="414"/>
      <c r="J73" s="404">
        <f>SUM(J72:K72)</f>
        <v>1857.6219999999998</v>
      </c>
      <c r="K73" s="405"/>
      <c r="L73" s="285"/>
    </row>
    <row r="74" spans="1:12" s="38" customFormat="1" ht="48" customHeight="1" x14ac:dyDescent="0.25">
      <c r="A74" s="403" t="s">
        <v>359</v>
      </c>
      <c r="B74" s="403"/>
      <c r="C74" s="403"/>
      <c r="D74" s="403"/>
      <c r="E74" s="403"/>
      <c r="F74" s="403"/>
      <c r="G74" s="403"/>
      <c r="H74" s="403"/>
      <c r="I74" s="403"/>
      <c r="J74" s="403"/>
      <c r="K74" s="403"/>
      <c r="L74" s="403"/>
    </row>
    <row r="75" spans="1:12" x14ac:dyDescent="0.25">
      <c r="B75" s="4"/>
      <c r="C75" s="4"/>
      <c r="D75" s="4"/>
      <c r="E75" s="4"/>
      <c r="F75" s="4"/>
      <c r="J75" s="4"/>
    </row>
    <row r="76" spans="1:12" x14ac:dyDescent="0.25">
      <c r="B76" s="4"/>
      <c r="C76" s="86"/>
      <c r="D76" s="4"/>
      <c r="E76" s="4"/>
      <c r="F76" s="4"/>
      <c r="J76" s="4"/>
    </row>
    <row r="77" spans="1:12" x14ac:dyDescent="0.25">
      <c r="B77" s="4"/>
      <c r="C77" s="4"/>
      <c r="D77" s="4"/>
      <c r="E77" s="4"/>
      <c r="F77" s="4"/>
      <c r="J77" s="4"/>
    </row>
    <row r="78" spans="1:12" x14ac:dyDescent="0.25">
      <c r="J78" s="4"/>
    </row>
    <row r="79" spans="1:12" x14ac:dyDescent="0.25">
      <c r="B79" s="20"/>
      <c r="J79" s="4"/>
    </row>
    <row r="80" spans="1:12" x14ac:dyDescent="0.25">
      <c r="H80" s="272"/>
      <c r="J80" s="4"/>
    </row>
    <row r="81" spans="10:10" x14ac:dyDescent="0.25">
      <c r="J81" s="4"/>
    </row>
    <row r="82" spans="10:10" x14ac:dyDescent="0.25">
      <c r="J82" s="4"/>
    </row>
    <row r="83" spans="10:10" x14ac:dyDescent="0.25">
      <c r="J83" s="4"/>
    </row>
    <row r="84" spans="10:10" x14ac:dyDescent="0.25">
      <c r="J84" s="4"/>
    </row>
    <row r="85" spans="10:10" x14ac:dyDescent="0.25">
      <c r="J85" s="4"/>
    </row>
    <row r="86" spans="10:10" x14ac:dyDescent="0.25">
      <c r="J86" s="4"/>
    </row>
    <row r="87" spans="10:10" x14ac:dyDescent="0.25">
      <c r="J87" s="4"/>
    </row>
    <row r="88" spans="10:10" x14ac:dyDescent="0.25">
      <c r="J88" s="4"/>
    </row>
    <row r="89" spans="10:10" x14ac:dyDescent="0.25">
      <c r="J89" s="4"/>
    </row>
    <row r="90" spans="10:10" x14ac:dyDescent="0.25">
      <c r="J90" s="4"/>
    </row>
    <row r="91" spans="10:10" x14ac:dyDescent="0.25">
      <c r="J91" s="4"/>
    </row>
    <row r="92" spans="10:10" x14ac:dyDescent="0.25">
      <c r="J92" s="4"/>
    </row>
    <row r="93" spans="10:10" x14ac:dyDescent="0.25">
      <c r="J93" s="4"/>
    </row>
    <row r="94" spans="10:10" x14ac:dyDescent="0.25">
      <c r="J94" s="4"/>
    </row>
    <row r="95" spans="10:10" x14ac:dyDescent="0.25">
      <c r="J95" s="4"/>
    </row>
    <row r="96" spans="10:10" x14ac:dyDescent="0.25">
      <c r="J96" s="4"/>
    </row>
    <row r="97" spans="10:10" x14ac:dyDescent="0.25">
      <c r="J97" s="4"/>
    </row>
    <row r="98" spans="10:10" x14ac:dyDescent="0.25">
      <c r="J98" s="4"/>
    </row>
    <row r="99" spans="10:10" x14ac:dyDescent="0.25">
      <c r="J99" s="4"/>
    </row>
    <row r="100" spans="10:10" x14ac:dyDescent="0.25">
      <c r="J100" s="4"/>
    </row>
    <row r="101" spans="10:10" x14ac:dyDescent="0.25">
      <c r="J101" s="4"/>
    </row>
    <row r="102" spans="10:10" x14ac:dyDescent="0.25">
      <c r="J102" s="4"/>
    </row>
    <row r="103" spans="10:10" x14ac:dyDescent="0.25">
      <c r="J103" s="4"/>
    </row>
    <row r="104" spans="10:10" x14ac:dyDescent="0.25">
      <c r="J104" s="4"/>
    </row>
    <row r="105" spans="10:10" x14ac:dyDescent="0.25">
      <c r="J105" s="4"/>
    </row>
    <row r="106" spans="10:10" x14ac:dyDescent="0.25">
      <c r="J106" s="4"/>
    </row>
    <row r="107" spans="10:10" x14ac:dyDescent="0.25">
      <c r="J107" s="4"/>
    </row>
    <row r="108" spans="10:10" x14ac:dyDescent="0.25">
      <c r="J108" s="4"/>
    </row>
    <row r="109" spans="10:10" x14ac:dyDescent="0.25">
      <c r="J109" s="4"/>
    </row>
    <row r="110" spans="10:10" x14ac:dyDescent="0.25">
      <c r="J110" s="4"/>
    </row>
    <row r="111" spans="10:10" x14ac:dyDescent="0.25">
      <c r="J111" s="4"/>
    </row>
    <row r="112" spans="10:10" x14ac:dyDescent="0.25">
      <c r="J112" s="4"/>
    </row>
    <row r="113" spans="10:10" x14ac:dyDescent="0.25">
      <c r="J113" s="4"/>
    </row>
    <row r="114" spans="10:10" x14ac:dyDescent="0.25">
      <c r="J114" s="4"/>
    </row>
    <row r="115" spans="10:10" x14ac:dyDescent="0.25">
      <c r="J115" s="4"/>
    </row>
    <row r="116" spans="10:10" x14ac:dyDescent="0.25">
      <c r="J116" s="4"/>
    </row>
    <row r="117" spans="10:10" x14ac:dyDescent="0.25">
      <c r="J117" s="4"/>
    </row>
    <row r="118" spans="10:10" x14ac:dyDescent="0.25">
      <c r="J118" s="4"/>
    </row>
    <row r="119" spans="10:10" x14ac:dyDescent="0.25">
      <c r="J119" s="4"/>
    </row>
    <row r="120" spans="10:10" x14ac:dyDescent="0.25">
      <c r="J120" s="4"/>
    </row>
    <row r="121" spans="10:10" x14ac:dyDescent="0.25">
      <c r="J121" s="4"/>
    </row>
    <row r="122" spans="10:10" x14ac:dyDescent="0.25">
      <c r="J122" s="4"/>
    </row>
    <row r="123" spans="10:10" x14ac:dyDescent="0.25">
      <c r="J123" s="4"/>
    </row>
    <row r="124" spans="10:10" x14ac:dyDescent="0.25">
      <c r="J124" s="4"/>
    </row>
    <row r="125" spans="10:10" x14ac:dyDescent="0.25">
      <c r="J125" s="4"/>
    </row>
    <row r="126" spans="10:10" x14ac:dyDescent="0.25">
      <c r="J126" s="4"/>
    </row>
    <row r="127" spans="10:10" x14ac:dyDescent="0.25">
      <c r="J127" s="4"/>
    </row>
    <row r="128" spans="10:10" x14ac:dyDescent="0.25">
      <c r="J128" s="4"/>
    </row>
    <row r="129" spans="10:10" x14ac:dyDescent="0.25">
      <c r="J129" s="4"/>
    </row>
    <row r="130" spans="10:10" x14ac:dyDescent="0.25">
      <c r="J130" s="4"/>
    </row>
    <row r="131" spans="10:10" x14ac:dyDescent="0.25">
      <c r="J131" s="4"/>
    </row>
    <row r="132" spans="10:10" x14ac:dyDescent="0.25">
      <c r="J132" s="4"/>
    </row>
    <row r="133" spans="10:10" x14ac:dyDescent="0.25">
      <c r="J133" s="4"/>
    </row>
    <row r="134" spans="10:10" x14ac:dyDescent="0.25">
      <c r="J134" s="4"/>
    </row>
    <row r="135" spans="10:10" x14ac:dyDescent="0.25">
      <c r="J135" s="4"/>
    </row>
    <row r="136" spans="10:10" x14ac:dyDescent="0.25">
      <c r="J136" s="4"/>
    </row>
    <row r="137" spans="10:10" x14ac:dyDescent="0.25">
      <c r="J137" s="4"/>
    </row>
    <row r="138" spans="10:10" x14ac:dyDescent="0.25">
      <c r="J138" s="4"/>
    </row>
    <row r="139" spans="10:10" x14ac:dyDescent="0.25">
      <c r="J139" s="4"/>
    </row>
    <row r="140" spans="10:10" x14ac:dyDescent="0.25">
      <c r="J140" s="4"/>
    </row>
    <row r="141" spans="10:10" x14ac:dyDescent="0.25">
      <c r="J141" s="4"/>
    </row>
    <row r="142" spans="10:10" x14ac:dyDescent="0.25">
      <c r="J142" s="4"/>
    </row>
    <row r="143" spans="10:10" x14ac:dyDescent="0.25">
      <c r="J143" s="4"/>
    </row>
    <row r="144" spans="10:10" x14ac:dyDescent="0.25">
      <c r="J144" s="4"/>
    </row>
    <row r="145" spans="10:10" x14ac:dyDescent="0.25">
      <c r="J145" s="4"/>
    </row>
    <row r="146" spans="10:10" x14ac:dyDescent="0.25">
      <c r="J146" s="4"/>
    </row>
    <row r="147" spans="10:10" x14ac:dyDescent="0.25">
      <c r="J147" s="4"/>
    </row>
    <row r="148" spans="10:10" x14ac:dyDescent="0.25">
      <c r="J148" s="4"/>
    </row>
    <row r="149" spans="10:10" x14ac:dyDescent="0.25">
      <c r="J149" s="4"/>
    </row>
    <row r="150" spans="10:10" x14ac:dyDescent="0.25">
      <c r="J150" s="4"/>
    </row>
    <row r="151" spans="10:10" x14ac:dyDescent="0.25">
      <c r="J151" s="4"/>
    </row>
    <row r="152" spans="10:10" x14ac:dyDescent="0.25">
      <c r="J152" s="4"/>
    </row>
    <row r="153" spans="10:10" x14ac:dyDescent="0.25">
      <c r="J153" s="4"/>
    </row>
    <row r="154" spans="10:10" x14ac:dyDescent="0.25">
      <c r="J154" s="4"/>
    </row>
    <row r="155" spans="10:10" x14ac:dyDescent="0.25">
      <c r="J155" s="4"/>
    </row>
    <row r="156" spans="10:10" x14ac:dyDescent="0.25">
      <c r="J156" s="4"/>
    </row>
    <row r="157" spans="10:10" x14ac:dyDescent="0.25">
      <c r="J157" s="4"/>
    </row>
    <row r="158" spans="10:10" x14ac:dyDescent="0.25">
      <c r="J158" s="4"/>
    </row>
    <row r="159" spans="10:10" x14ac:dyDescent="0.25">
      <c r="J159" s="4"/>
    </row>
    <row r="160" spans="10:10" x14ac:dyDescent="0.25">
      <c r="J160" s="4"/>
    </row>
    <row r="161" spans="10:10" x14ac:dyDescent="0.25">
      <c r="J161" s="4"/>
    </row>
    <row r="162" spans="10:10" x14ac:dyDescent="0.25">
      <c r="J162" s="4"/>
    </row>
    <row r="163" spans="10:10" x14ac:dyDescent="0.25">
      <c r="J163" s="4"/>
    </row>
    <row r="164" spans="10:10" x14ac:dyDescent="0.25">
      <c r="J164" s="4"/>
    </row>
    <row r="165" spans="10:10" x14ac:dyDescent="0.25">
      <c r="J165" s="4"/>
    </row>
    <row r="166" spans="10:10" x14ac:dyDescent="0.25">
      <c r="J166" s="4"/>
    </row>
    <row r="167" spans="10:10" x14ac:dyDescent="0.25">
      <c r="J167" s="4"/>
    </row>
    <row r="168" spans="10:10" x14ac:dyDescent="0.25">
      <c r="J168" s="4"/>
    </row>
    <row r="169" spans="10:10" x14ac:dyDescent="0.25">
      <c r="J169" s="4"/>
    </row>
    <row r="170" spans="10:10" x14ac:dyDescent="0.25">
      <c r="J170" s="4"/>
    </row>
    <row r="171" spans="10:10" x14ac:dyDescent="0.25">
      <c r="J171" s="4"/>
    </row>
    <row r="172" spans="10:10" x14ac:dyDescent="0.25">
      <c r="J172" s="4"/>
    </row>
    <row r="173" spans="10:10" x14ac:dyDescent="0.25">
      <c r="J173" s="4"/>
    </row>
    <row r="174" spans="10:10" x14ac:dyDescent="0.25">
      <c r="J174" s="4"/>
    </row>
    <row r="175" spans="10:10" x14ac:dyDescent="0.25">
      <c r="J175" s="4"/>
    </row>
    <row r="176" spans="10:10" x14ac:dyDescent="0.25">
      <c r="J176" s="4"/>
    </row>
    <row r="177" spans="10:10" x14ac:dyDescent="0.25">
      <c r="J177" s="4"/>
    </row>
    <row r="178" spans="10:10" x14ac:dyDescent="0.25">
      <c r="J178" s="4"/>
    </row>
    <row r="179" spans="10:10" x14ac:dyDescent="0.25">
      <c r="J179" s="4"/>
    </row>
    <row r="180" spans="10:10" x14ac:dyDescent="0.25">
      <c r="J180" s="4"/>
    </row>
    <row r="181" spans="10:10" x14ac:dyDescent="0.25">
      <c r="J181" s="4"/>
    </row>
    <row r="182" spans="10:10" x14ac:dyDescent="0.25">
      <c r="J182" s="4"/>
    </row>
    <row r="183" spans="10:10" x14ac:dyDescent="0.25">
      <c r="J183" s="4"/>
    </row>
    <row r="184" spans="10:10" x14ac:dyDescent="0.25">
      <c r="J184" s="4"/>
    </row>
    <row r="185" spans="10:10" x14ac:dyDescent="0.25">
      <c r="J185" s="4"/>
    </row>
    <row r="186" spans="10:10" x14ac:dyDescent="0.25">
      <c r="J186" s="4"/>
    </row>
    <row r="187" spans="10:10" x14ac:dyDescent="0.25">
      <c r="J187" s="4"/>
    </row>
    <row r="188" spans="10:10" x14ac:dyDescent="0.25">
      <c r="J188" s="4"/>
    </row>
    <row r="189" spans="10:10" x14ac:dyDescent="0.25">
      <c r="J189" s="4"/>
    </row>
    <row r="190" spans="10:10" x14ac:dyDescent="0.25">
      <c r="J190" s="4"/>
    </row>
    <row r="191" spans="10:10" x14ac:dyDescent="0.25">
      <c r="J191" s="4"/>
    </row>
    <row r="192" spans="10:10" x14ac:dyDescent="0.25">
      <c r="J192" s="4"/>
    </row>
    <row r="193" spans="10:10" x14ac:dyDescent="0.25">
      <c r="J193" s="4"/>
    </row>
    <row r="194" spans="10:10" x14ac:dyDescent="0.25">
      <c r="J194" s="4"/>
    </row>
    <row r="195" spans="10:10" x14ac:dyDescent="0.25">
      <c r="J195" s="4"/>
    </row>
    <row r="196" spans="10:10" x14ac:dyDescent="0.25">
      <c r="J196" s="4"/>
    </row>
    <row r="197" spans="10:10" x14ac:dyDescent="0.25">
      <c r="J197" s="4"/>
    </row>
    <row r="198" spans="10:10" x14ac:dyDescent="0.25">
      <c r="J198" s="4"/>
    </row>
    <row r="199" spans="10:10" x14ac:dyDescent="0.25">
      <c r="J199" s="4"/>
    </row>
    <row r="200" spans="10:10" x14ac:dyDescent="0.25">
      <c r="J200" s="4"/>
    </row>
    <row r="201" spans="10:10" x14ac:dyDescent="0.25">
      <c r="J201" s="4"/>
    </row>
    <row r="202" spans="10:10" x14ac:dyDescent="0.25">
      <c r="J202" s="4"/>
    </row>
    <row r="203" spans="10:10" x14ac:dyDescent="0.25">
      <c r="J203" s="4"/>
    </row>
    <row r="204" spans="10:10" x14ac:dyDescent="0.25">
      <c r="J204" s="4"/>
    </row>
    <row r="205" spans="10:10" x14ac:dyDescent="0.25">
      <c r="J205" s="4"/>
    </row>
    <row r="206" spans="10:10" x14ac:dyDescent="0.25">
      <c r="J206" s="4"/>
    </row>
    <row r="207" spans="10:10" x14ac:dyDescent="0.25">
      <c r="J207" s="4"/>
    </row>
    <row r="208" spans="10:10" x14ac:dyDescent="0.25">
      <c r="J208" s="4"/>
    </row>
    <row r="209" spans="10:10" x14ac:dyDescent="0.25">
      <c r="J209" s="4"/>
    </row>
    <row r="210" spans="10:10" x14ac:dyDescent="0.25">
      <c r="J210" s="4"/>
    </row>
    <row r="211" spans="10:10" x14ac:dyDescent="0.25">
      <c r="J211" s="4"/>
    </row>
    <row r="212" spans="10:10" x14ac:dyDescent="0.25">
      <c r="J212" s="4"/>
    </row>
    <row r="213" spans="10:10" x14ac:dyDescent="0.25">
      <c r="J213" s="4"/>
    </row>
    <row r="214" spans="10:10" x14ac:dyDescent="0.25">
      <c r="J214" s="4"/>
    </row>
    <row r="215" spans="10:10" x14ac:dyDescent="0.25">
      <c r="J215" s="4"/>
    </row>
    <row r="216" spans="10:10" x14ac:dyDescent="0.25">
      <c r="J216" s="4"/>
    </row>
    <row r="217" spans="10:10" x14ac:dyDescent="0.25">
      <c r="J217" s="4"/>
    </row>
    <row r="218" spans="10:10" x14ac:dyDescent="0.25">
      <c r="J218" s="4"/>
    </row>
    <row r="219" spans="10:10" x14ac:dyDescent="0.25">
      <c r="J219" s="4"/>
    </row>
    <row r="220" spans="10:10" x14ac:dyDescent="0.25">
      <c r="J220" s="4"/>
    </row>
    <row r="221" spans="10:10" x14ac:dyDescent="0.25">
      <c r="J221" s="4"/>
    </row>
    <row r="222" spans="10:10" x14ac:dyDescent="0.25">
      <c r="J222" s="4"/>
    </row>
    <row r="223" spans="10:10" x14ac:dyDescent="0.25">
      <c r="J223" s="4"/>
    </row>
    <row r="224" spans="10:10" x14ac:dyDescent="0.25">
      <c r="J224" s="4"/>
    </row>
    <row r="225" spans="10:10" x14ac:dyDescent="0.25">
      <c r="J225" s="4"/>
    </row>
    <row r="226" spans="10:10" x14ac:dyDescent="0.25">
      <c r="J226" s="4"/>
    </row>
    <row r="227" spans="10:10" x14ac:dyDescent="0.25">
      <c r="J227" s="4"/>
    </row>
    <row r="228" spans="10:10" x14ac:dyDescent="0.25">
      <c r="J228" s="4"/>
    </row>
    <row r="229" spans="10:10" x14ac:dyDescent="0.25">
      <c r="J229" s="4"/>
    </row>
    <row r="230" spans="10:10" x14ac:dyDescent="0.25">
      <c r="J230" s="4"/>
    </row>
    <row r="231" spans="10:10" x14ac:dyDescent="0.25">
      <c r="J231" s="4"/>
    </row>
    <row r="232" spans="10:10" x14ac:dyDescent="0.25">
      <c r="J232" s="4"/>
    </row>
    <row r="233" spans="10:10" x14ac:dyDescent="0.25">
      <c r="J233" s="4"/>
    </row>
    <row r="234" spans="10:10" x14ac:dyDescent="0.25">
      <c r="J234" s="4"/>
    </row>
    <row r="235" spans="10:10" x14ac:dyDescent="0.25">
      <c r="J235" s="4"/>
    </row>
    <row r="236" spans="10:10" x14ac:dyDescent="0.25">
      <c r="J236" s="4"/>
    </row>
    <row r="237" spans="10:10" x14ac:dyDescent="0.25">
      <c r="J237" s="4"/>
    </row>
    <row r="238" spans="10:10" x14ac:dyDescent="0.25">
      <c r="J238" s="4"/>
    </row>
    <row r="239" spans="10:10" x14ac:dyDescent="0.25">
      <c r="J239" s="4"/>
    </row>
    <row r="240" spans="10:10" x14ac:dyDescent="0.25">
      <c r="J240" s="4"/>
    </row>
    <row r="241" spans="10:10" x14ac:dyDescent="0.25">
      <c r="J241" s="4"/>
    </row>
    <row r="242" spans="10:10" x14ac:dyDescent="0.25">
      <c r="J242" s="4"/>
    </row>
    <row r="243" spans="10:10" x14ac:dyDescent="0.25">
      <c r="J243" s="4"/>
    </row>
    <row r="244" spans="10:10" x14ac:dyDescent="0.25">
      <c r="J244" s="4"/>
    </row>
    <row r="245" spans="10:10" x14ac:dyDescent="0.25">
      <c r="J245" s="4"/>
    </row>
    <row r="246" spans="10:10" x14ac:dyDescent="0.25">
      <c r="J246" s="4"/>
    </row>
    <row r="247" spans="10:10" x14ac:dyDescent="0.25">
      <c r="J247" s="4"/>
    </row>
    <row r="248" spans="10:10" x14ac:dyDescent="0.25">
      <c r="J248" s="4"/>
    </row>
    <row r="249" spans="10:10" x14ac:dyDescent="0.25">
      <c r="J249" s="4"/>
    </row>
    <row r="250" spans="10:10" x14ac:dyDescent="0.25">
      <c r="J250" s="4"/>
    </row>
    <row r="251" spans="10:10" x14ac:dyDescent="0.25">
      <c r="J251" s="4"/>
    </row>
    <row r="252" spans="10:10" x14ac:dyDescent="0.25">
      <c r="J252" s="4"/>
    </row>
    <row r="253" spans="10:10" x14ac:dyDescent="0.25">
      <c r="J253" s="4"/>
    </row>
    <row r="254" spans="10:10" x14ac:dyDescent="0.25">
      <c r="J254" s="4"/>
    </row>
    <row r="255" spans="10:10" x14ac:dyDescent="0.25">
      <c r="J255" s="4"/>
    </row>
    <row r="256" spans="10:10" x14ac:dyDescent="0.25">
      <c r="J256" s="4"/>
    </row>
    <row r="257" spans="10:10" x14ac:dyDescent="0.25">
      <c r="J257" s="4"/>
    </row>
    <row r="258" spans="10:10" x14ac:dyDescent="0.25">
      <c r="J258" s="4"/>
    </row>
    <row r="259" spans="10:10" x14ac:dyDescent="0.25">
      <c r="J259" s="4"/>
    </row>
    <row r="260" spans="10:10" x14ac:dyDescent="0.25">
      <c r="J260" s="4"/>
    </row>
    <row r="261" spans="10:10" x14ac:dyDescent="0.25">
      <c r="J261" s="4"/>
    </row>
    <row r="262" spans="10:10" x14ac:dyDescent="0.25">
      <c r="J262" s="4"/>
    </row>
    <row r="263" spans="10:10" x14ac:dyDescent="0.25">
      <c r="J263" s="4"/>
    </row>
    <row r="264" spans="10:10" x14ac:dyDescent="0.25">
      <c r="J264" s="4"/>
    </row>
    <row r="265" spans="10:10" x14ac:dyDescent="0.25">
      <c r="J265" s="4"/>
    </row>
    <row r="266" spans="10:10" x14ac:dyDescent="0.25">
      <c r="J266" s="4"/>
    </row>
    <row r="267" spans="10:10" x14ac:dyDescent="0.25">
      <c r="J267" s="4"/>
    </row>
    <row r="268" spans="10:10" x14ac:dyDescent="0.25">
      <c r="J268" s="4"/>
    </row>
    <row r="269" spans="10:10" x14ac:dyDescent="0.25">
      <c r="J269" s="4"/>
    </row>
    <row r="270" spans="10:10" x14ac:dyDescent="0.25">
      <c r="J270" s="4"/>
    </row>
    <row r="271" spans="10:10" x14ac:dyDescent="0.25">
      <c r="J271" s="4"/>
    </row>
    <row r="272" spans="10:10" x14ac:dyDescent="0.25">
      <c r="J272" s="4"/>
    </row>
    <row r="273" spans="10:10" x14ac:dyDescent="0.25">
      <c r="J273" s="4"/>
    </row>
    <row r="274" spans="10:10" x14ac:dyDescent="0.25">
      <c r="J274" s="4"/>
    </row>
    <row r="275" spans="10:10" x14ac:dyDescent="0.25">
      <c r="J275" s="4"/>
    </row>
    <row r="276" spans="10:10" x14ac:dyDescent="0.25">
      <c r="J276" s="4"/>
    </row>
    <row r="277" spans="10:10" x14ac:dyDescent="0.25">
      <c r="J277" s="4"/>
    </row>
    <row r="278" spans="10:10" x14ac:dyDescent="0.25">
      <c r="J278" s="4"/>
    </row>
    <row r="279" spans="10:10" x14ac:dyDescent="0.25">
      <c r="J279" s="4"/>
    </row>
    <row r="280" spans="10:10" x14ac:dyDescent="0.25">
      <c r="J280" s="4"/>
    </row>
    <row r="281" spans="10:10" x14ac:dyDescent="0.25">
      <c r="J281" s="4"/>
    </row>
    <row r="282" spans="10:10" x14ac:dyDescent="0.25">
      <c r="J282" s="4"/>
    </row>
    <row r="283" spans="10:10" x14ac:dyDescent="0.25">
      <c r="J283" s="4"/>
    </row>
    <row r="284" spans="10:10" x14ac:dyDescent="0.25">
      <c r="J284" s="4"/>
    </row>
    <row r="285" spans="10:10" x14ac:dyDescent="0.25">
      <c r="J285" s="4"/>
    </row>
    <row r="286" spans="10:10" x14ac:dyDescent="0.25">
      <c r="J286" s="4"/>
    </row>
    <row r="287" spans="10:10" x14ac:dyDescent="0.25">
      <c r="J287" s="4"/>
    </row>
    <row r="288" spans="10:10" x14ac:dyDescent="0.25">
      <c r="J288" s="4"/>
    </row>
    <row r="289" spans="10:10" x14ac:dyDescent="0.25">
      <c r="J289" s="4"/>
    </row>
    <row r="290" spans="10:10" x14ac:dyDescent="0.25">
      <c r="J290" s="4"/>
    </row>
    <row r="291" spans="10:10" x14ac:dyDescent="0.25">
      <c r="J291" s="4"/>
    </row>
    <row r="292" spans="10:10" x14ac:dyDescent="0.25">
      <c r="J292" s="4"/>
    </row>
    <row r="293" spans="10:10" x14ac:dyDescent="0.25">
      <c r="J293" s="4"/>
    </row>
    <row r="294" spans="10:10" x14ac:dyDescent="0.25">
      <c r="J294" s="4"/>
    </row>
    <row r="295" spans="10:10" x14ac:dyDescent="0.25">
      <c r="J295" s="4"/>
    </row>
    <row r="296" spans="10:10" x14ac:dyDescent="0.25">
      <c r="J296" s="4"/>
    </row>
    <row r="297" spans="10:10" x14ac:dyDescent="0.25">
      <c r="J297" s="4"/>
    </row>
    <row r="298" spans="10:10" x14ac:dyDescent="0.25">
      <c r="J298" s="4"/>
    </row>
    <row r="299" spans="10:10" x14ac:dyDescent="0.25">
      <c r="J299" s="4"/>
    </row>
    <row r="300" spans="10:10" x14ac:dyDescent="0.25">
      <c r="J300" s="4"/>
    </row>
    <row r="301" spans="10:10" x14ac:dyDescent="0.25">
      <c r="J301" s="4"/>
    </row>
    <row r="302" spans="10:10" x14ac:dyDescent="0.25">
      <c r="J302" s="4"/>
    </row>
    <row r="303" spans="10:10" x14ac:dyDescent="0.25">
      <c r="J303" s="4"/>
    </row>
    <row r="304" spans="10:10" x14ac:dyDescent="0.25">
      <c r="J304" s="4"/>
    </row>
    <row r="305" spans="10:10" x14ac:dyDescent="0.25">
      <c r="J305" s="4"/>
    </row>
    <row r="306" spans="10:10" x14ac:dyDescent="0.25">
      <c r="J306" s="4"/>
    </row>
    <row r="307" spans="10:10" x14ac:dyDescent="0.25">
      <c r="J307" s="4"/>
    </row>
    <row r="308" spans="10:10" x14ac:dyDescent="0.25">
      <c r="J308" s="4"/>
    </row>
    <row r="309" spans="10:10" x14ac:dyDescent="0.25">
      <c r="J309" s="4"/>
    </row>
    <row r="310" spans="10:10" x14ac:dyDescent="0.25">
      <c r="J310" s="4"/>
    </row>
    <row r="311" spans="10:10" x14ac:dyDescent="0.25">
      <c r="J311" s="4"/>
    </row>
    <row r="312" spans="10:10" x14ac:dyDescent="0.25">
      <c r="J312" s="4"/>
    </row>
    <row r="313" spans="10:10" x14ac:dyDescent="0.25">
      <c r="J313" s="4"/>
    </row>
    <row r="314" spans="10:10" x14ac:dyDescent="0.25">
      <c r="J314" s="4"/>
    </row>
    <row r="315" spans="10:10" x14ac:dyDescent="0.25">
      <c r="J315" s="4"/>
    </row>
    <row r="316" spans="10:10" x14ac:dyDescent="0.25">
      <c r="J316" s="4"/>
    </row>
    <row r="317" spans="10:10" x14ac:dyDescent="0.25">
      <c r="J317" s="4"/>
    </row>
    <row r="318" spans="10:10" x14ac:dyDescent="0.25">
      <c r="J318" s="4"/>
    </row>
    <row r="319" spans="10:10" x14ac:dyDescent="0.25">
      <c r="J319" s="4"/>
    </row>
    <row r="320" spans="10:10" x14ac:dyDescent="0.25">
      <c r="J320" s="4"/>
    </row>
    <row r="321" spans="10:10" x14ac:dyDescent="0.25">
      <c r="J321" s="4"/>
    </row>
    <row r="322" spans="10:10" x14ac:dyDescent="0.25">
      <c r="J322" s="4"/>
    </row>
    <row r="323" spans="10:10" x14ac:dyDescent="0.25">
      <c r="J323" s="4"/>
    </row>
    <row r="324" spans="10:10" x14ac:dyDescent="0.25">
      <c r="J324" s="4"/>
    </row>
    <row r="325" spans="10:10" x14ac:dyDescent="0.25">
      <c r="J325" s="4"/>
    </row>
    <row r="326" spans="10:10" x14ac:dyDescent="0.25">
      <c r="J326" s="4"/>
    </row>
    <row r="327" spans="10:10" x14ac:dyDescent="0.25">
      <c r="J327" s="4"/>
    </row>
    <row r="328" spans="10:10" x14ac:dyDescent="0.25">
      <c r="J328" s="4"/>
    </row>
    <row r="329" spans="10:10" x14ac:dyDescent="0.25">
      <c r="J329" s="4"/>
    </row>
    <row r="330" spans="10:10" x14ac:dyDescent="0.25">
      <c r="J330" s="4"/>
    </row>
    <row r="331" spans="10:10" x14ac:dyDescent="0.25">
      <c r="J331" s="4"/>
    </row>
    <row r="332" spans="10:10" x14ac:dyDescent="0.25">
      <c r="J332" s="4"/>
    </row>
    <row r="333" spans="10:10" x14ac:dyDescent="0.25">
      <c r="J333" s="4"/>
    </row>
    <row r="334" spans="10:10" x14ac:dyDescent="0.25">
      <c r="J334" s="4"/>
    </row>
    <row r="335" spans="10:10" x14ac:dyDescent="0.25">
      <c r="J335" s="4"/>
    </row>
    <row r="336" spans="10:10" x14ac:dyDescent="0.25">
      <c r="J336" s="4"/>
    </row>
    <row r="337" spans="10:10" x14ac:dyDescent="0.25">
      <c r="J337" s="4"/>
    </row>
    <row r="338" spans="10:10" x14ac:dyDescent="0.25">
      <c r="J338" s="4"/>
    </row>
    <row r="339" spans="10:10" x14ac:dyDescent="0.25">
      <c r="J339" s="4"/>
    </row>
    <row r="340" spans="10:10" x14ac:dyDescent="0.25">
      <c r="J340" s="4"/>
    </row>
    <row r="341" spans="10:10" x14ac:dyDescent="0.25">
      <c r="J341" s="4"/>
    </row>
    <row r="342" spans="10:10" x14ac:dyDescent="0.25">
      <c r="J342" s="4"/>
    </row>
    <row r="343" spans="10:10" x14ac:dyDescent="0.25">
      <c r="J343" s="4"/>
    </row>
    <row r="344" spans="10:10" x14ac:dyDescent="0.25">
      <c r="J344" s="4"/>
    </row>
    <row r="345" spans="10:10" x14ac:dyDescent="0.25">
      <c r="J345" s="4"/>
    </row>
    <row r="346" spans="10:10" x14ac:dyDescent="0.25">
      <c r="J346" s="4"/>
    </row>
    <row r="347" spans="10:10" x14ac:dyDescent="0.25">
      <c r="J347" s="4"/>
    </row>
    <row r="348" spans="10:10" x14ac:dyDescent="0.25">
      <c r="J348" s="4"/>
    </row>
    <row r="349" spans="10:10" x14ac:dyDescent="0.25">
      <c r="J349" s="4"/>
    </row>
    <row r="350" spans="10:10" x14ac:dyDescent="0.25">
      <c r="J350" s="4"/>
    </row>
    <row r="351" spans="10:10" x14ac:dyDescent="0.25">
      <c r="J351" s="4"/>
    </row>
    <row r="352" spans="10:10" x14ac:dyDescent="0.25">
      <c r="J352" s="4"/>
    </row>
    <row r="353" spans="10:10" x14ac:dyDescent="0.25">
      <c r="J353" s="4"/>
    </row>
    <row r="354" spans="10:10" x14ac:dyDescent="0.25">
      <c r="J354" s="4"/>
    </row>
    <row r="355" spans="10:10" x14ac:dyDescent="0.25">
      <c r="J355" s="4"/>
    </row>
    <row r="356" spans="10:10" x14ac:dyDescent="0.25">
      <c r="J356" s="4"/>
    </row>
    <row r="357" spans="10:10" x14ac:dyDescent="0.25">
      <c r="J357" s="4"/>
    </row>
    <row r="358" spans="10:10" x14ac:dyDescent="0.25">
      <c r="J358" s="4"/>
    </row>
    <row r="359" spans="10:10" x14ac:dyDescent="0.25">
      <c r="J359" s="4"/>
    </row>
    <row r="360" spans="10:10" x14ac:dyDescent="0.25">
      <c r="J360" s="4"/>
    </row>
    <row r="361" spans="10:10" x14ac:dyDescent="0.25">
      <c r="J361" s="4"/>
    </row>
    <row r="362" spans="10:10" x14ac:dyDescent="0.25">
      <c r="J362" s="4"/>
    </row>
    <row r="363" spans="10:10" x14ac:dyDescent="0.25">
      <c r="J363" s="4"/>
    </row>
    <row r="364" spans="10:10" x14ac:dyDescent="0.25">
      <c r="J364" s="4"/>
    </row>
    <row r="365" spans="10:10" x14ac:dyDescent="0.25">
      <c r="J365" s="4"/>
    </row>
    <row r="366" spans="10:10" x14ac:dyDescent="0.25">
      <c r="J366" s="4"/>
    </row>
    <row r="367" spans="10:10" x14ac:dyDescent="0.25">
      <c r="J367" s="4"/>
    </row>
    <row r="368" spans="10:10" x14ac:dyDescent="0.25">
      <c r="J368" s="4"/>
    </row>
    <row r="369" spans="10:10" x14ac:dyDescent="0.25">
      <c r="J369" s="4"/>
    </row>
    <row r="370" spans="10:10" x14ac:dyDescent="0.25">
      <c r="J370" s="4"/>
    </row>
    <row r="371" spans="10:10" x14ac:dyDescent="0.25">
      <c r="J371" s="4"/>
    </row>
    <row r="372" spans="10:10" x14ac:dyDescent="0.25">
      <c r="J372" s="4"/>
    </row>
    <row r="373" spans="10:10" x14ac:dyDescent="0.25">
      <c r="J373" s="4"/>
    </row>
    <row r="374" spans="10:10" x14ac:dyDescent="0.25">
      <c r="J374" s="4"/>
    </row>
    <row r="375" spans="10:10" x14ac:dyDescent="0.25">
      <c r="J375" s="4"/>
    </row>
    <row r="376" spans="10:10" x14ac:dyDescent="0.25">
      <c r="J376" s="4"/>
    </row>
    <row r="377" spans="10:10" x14ac:dyDescent="0.25">
      <c r="J377" s="4"/>
    </row>
    <row r="378" spans="10:10" x14ac:dyDescent="0.25">
      <c r="J378" s="4"/>
    </row>
    <row r="379" spans="10:10" x14ac:dyDescent="0.25">
      <c r="J379" s="4"/>
    </row>
    <row r="380" spans="10:10" x14ac:dyDescent="0.25">
      <c r="J380" s="4"/>
    </row>
    <row r="381" spans="10:10" x14ac:dyDescent="0.25">
      <c r="J381" s="4"/>
    </row>
    <row r="382" spans="10:10" x14ac:dyDescent="0.25">
      <c r="J382" s="4"/>
    </row>
    <row r="383" spans="10:10" x14ac:dyDescent="0.25">
      <c r="J383" s="4"/>
    </row>
    <row r="384" spans="10:10" x14ac:dyDescent="0.25">
      <c r="J384" s="4"/>
    </row>
    <row r="385" spans="10:10" x14ac:dyDescent="0.25">
      <c r="J385" s="4"/>
    </row>
    <row r="386" spans="10:10" x14ac:dyDescent="0.25">
      <c r="J386" s="4"/>
    </row>
    <row r="387" spans="10:10" x14ac:dyDescent="0.25">
      <c r="J387" s="4"/>
    </row>
    <row r="388" spans="10:10" x14ac:dyDescent="0.25">
      <c r="J388" s="4"/>
    </row>
    <row r="389" spans="10:10" x14ac:dyDescent="0.25">
      <c r="J389" s="4"/>
    </row>
    <row r="390" spans="10:10" x14ac:dyDescent="0.25">
      <c r="J390" s="4"/>
    </row>
    <row r="391" spans="10:10" x14ac:dyDescent="0.25">
      <c r="J391" s="4"/>
    </row>
    <row r="392" spans="10:10" x14ac:dyDescent="0.25">
      <c r="J392" s="4"/>
    </row>
    <row r="393" spans="10:10" x14ac:dyDescent="0.25">
      <c r="J393" s="4"/>
    </row>
    <row r="394" spans="10:10" x14ac:dyDescent="0.25">
      <c r="J394" s="4"/>
    </row>
    <row r="395" spans="10:10" x14ac:dyDescent="0.25">
      <c r="J395" s="4"/>
    </row>
    <row r="396" spans="10:10" x14ac:dyDescent="0.25">
      <c r="J396" s="4"/>
    </row>
    <row r="397" spans="10:10" x14ac:dyDescent="0.25">
      <c r="J397" s="4"/>
    </row>
    <row r="398" spans="10:10" x14ac:dyDescent="0.25">
      <c r="J398" s="4"/>
    </row>
    <row r="399" spans="10:10" x14ac:dyDescent="0.25">
      <c r="J399" s="4"/>
    </row>
    <row r="400" spans="10:10" x14ac:dyDescent="0.25">
      <c r="J400" s="4"/>
    </row>
    <row r="401" spans="10:10" x14ac:dyDescent="0.25">
      <c r="J401" s="4"/>
    </row>
    <row r="402" spans="10:10" x14ac:dyDescent="0.25">
      <c r="J402" s="4"/>
    </row>
    <row r="403" spans="10:10" x14ac:dyDescent="0.25">
      <c r="J403" s="4"/>
    </row>
    <row r="404" spans="10:10" x14ac:dyDescent="0.25">
      <c r="J404" s="4"/>
    </row>
    <row r="405" spans="10:10" x14ac:dyDescent="0.25">
      <c r="J405" s="4"/>
    </row>
    <row r="406" spans="10:10" x14ac:dyDescent="0.25">
      <c r="J406" s="4"/>
    </row>
    <row r="407" spans="10:10" x14ac:dyDescent="0.25">
      <c r="J407" s="4"/>
    </row>
    <row r="408" spans="10:10" x14ac:dyDescent="0.25">
      <c r="J408" s="4"/>
    </row>
    <row r="409" spans="10:10" x14ac:dyDescent="0.25">
      <c r="J409" s="4"/>
    </row>
    <row r="410" spans="10:10" x14ac:dyDescent="0.25">
      <c r="J410" s="4"/>
    </row>
    <row r="411" spans="10:10" x14ac:dyDescent="0.25">
      <c r="J411" s="4"/>
    </row>
    <row r="412" spans="10:10" x14ac:dyDescent="0.25">
      <c r="J412" s="4"/>
    </row>
    <row r="413" spans="10:10" x14ac:dyDescent="0.25">
      <c r="J413" s="4"/>
    </row>
    <row r="414" spans="10:10" x14ac:dyDescent="0.25">
      <c r="J414" s="4"/>
    </row>
    <row r="415" spans="10:10" x14ac:dyDescent="0.25">
      <c r="J415" s="4"/>
    </row>
    <row r="416" spans="10:10" x14ac:dyDescent="0.25">
      <c r="J416" s="4"/>
    </row>
    <row r="417" spans="10:10" x14ac:dyDescent="0.25">
      <c r="J417" s="4"/>
    </row>
    <row r="418" spans="10:10" x14ac:dyDescent="0.25">
      <c r="J418" s="4"/>
    </row>
    <row r="419" spans="10:10" x14ac:dyDescent="0.25">
      <c r="J419" s="4"/>
    </row>
    <row r="420" spans="10:10" x14ac:dyDescent="0.25">
      <c r="J420" s="4"/>
    </row>
    <row r="421" spans="10:10" x14ac:dyDescent="0.25">
      <c r="J421" s="4"/>
    </row>
    <row r="422" spans="10:10" x14ac:dyDescent="0.25">
      <c r="J422" s="4"/>
    </row>
    <row r="423" spans="10:10" x14ac:dyDescent="0.25">
      <c r="J423" s="4"/>
    </row>
    <row r="424" spans="10:10" x14ac:dyDescent="0.25">
      <c r="J424" s="4"/>
    </row>
    <row r="425" spans="10:10" x14ac:dyDescent="0.25">
      <c r="J425" s="4"/>
    </row>
    <row r="426" spans="10:10" x14ac:dyDescent="0.25">
      <c r="J426" s="4"/>
    </row>
    <row r="427" spans="10:10" x14ac:dyDescent="0.25">
      <c r="J427" s="4"/>
    </row>
    <row r="428" spans="10:10" x14ac:dyDescent="0.25">
      <c r="J428" s="4"/>
    </row>
    <row r="429" spans="10:10" x14ac:dyDescent="0.25">
      <c r="J429" s="4"/>
    </row>
    <row r="430" spans="10:10" x14ac:dyDescent="0.25">
      <c r="J430" s="4"/>
    </row>
    <row r="431" spans="10:10" x14ac:dyDescent="0.25">
      <c r="J431" s="4"/>
    </row>
    <row r="432" spans="10:10" x14ac:dyDescent="0.25">
      <c r="J432" s="4"/>
    </row>
    <row r="433" spans="10:10" x14ac:dyDescent="0.25">
      <c r="J433" s="4"/>
    </row>
    <row r="434" spans="10:10" x14ac:dyDescent="0.25">
      <c r="J434" s="4"/>
    </row>
    <row r="435" spans="10:10" x14ac:dyDescent="0.25">
      <c r="J435" s="4"/>
    </row>
    <row r="436" spans="10:10" x14ac:dyDescent="0.25">
      <c r="J436" s="4"/>
    </row>
    <row r="437" spans="10:10" x14ac:dyDescent="0.25">
      <c r="J437" s="4"/>
    </row>
    <row r="438" spans="10:10" x14ac:dyDescent="0.25">
      <c r="J438" s="4"/>
    </row>
    <row r="439" spans="10:10" x14ac:dyDescent="0.25">
      <c r="J439" s="4"/>
    </row>
    <row r="440" spans="10:10" x14ac:dyDescent="0.25">
      <c r="J440" s="4"/>
    </row>
    <row r="441" spans="10:10" x14ac:dyDescent="0.25">
      <c r="J441" s="4"/>
    </row>
    <row r="442" spans="10:10" x14ac:dyDescent="0.25">
      <c r="J442" s="4"/>
    </row>
    <row r="443" spans="10:10" x14ac:dyDescent="0.25">
      <c r="J443" s="4"/>
    </row>
    <row r="444" spans="10:10" x14ac:dyDescent="0.25">
      <c r="J444" s="4"/>
    </row>
    <row r="445" spans="10:10" x14ac:dyDescent="0.25">
      <c r="J445" s="4"/>
    </row>
    <row r="446" spans="10:10" x14ac:dyDescent="0.25">
      <c r="J446" s="4"/>
    </row>
    <row r="447" spans="10:10" x14ac:dyDescent="0.25">
      <c r="J447" s="4"/>
    </row>
    <row r="448" spans="10:10" x14ac:dyDescent="0.25">
      <c r="J448" s="4"/>
    </row>
    <row r="449" spans="10:10" x14ac:dyDescent="0.25">
      <c r="J449" s="4"/>
    </row>
    <row r="450" spans="10:10" x14ac:dyDescent="0.25">
      <c r="J450" s="4"/>
    </row>
    <row r="451" spans="10:10" x14ac:dyDescent="0.25">
      <c r="J451" s="4"/>
    </row>
    <row r="452" spans="10:10" x14ac:dyDescent="0.25">
      <c r="J452" s="4"/>
    </row>
    <row r="453" spans="10:10" x14ac:dyDescent="0.25">
      <c r="J453" s="4"/>
    </row>
    <row r="454" spans="10:10" x14ac:dyDescent="0.25">
      <c r="J454" s="4"/>
    </row>
    <row r="455" spans="10:10" x14ac:dyDescent="0.25">
      <c r="J455" s="4"/>
    </row>
    <row r="456" spans="10:10" x14ac:dyDescent="0.25">
      <c r="J456" s="4"/>
    </row>
    <row r="457" spans="10:10" x14ac:dyDescent="0.25">
      <c r="J457" s="4"/>
    </row>
    <row r="458" spans="10:10" x14ac:dyDescent="0.25">
      <c r="J458" s="4"/>
    </row>
    <row r="459" spans="10:10" x14ac:dyDescent="0.25">
      <c r="J459" s="4"/>
    </row>
    <row r="460" spans="10:10" x14ac:dyDescent="0.25">
      <c r="J460" s="4"/>
    </row>
    <row r="461" spans="10:10" x14ac:dyDescent="0.25">
      <c r="J461" s="4"/>
    </row>
    <row r="462" spans="10:10" x14ac:dyDescent="0.25">
      <c r="J462" s="4"/>
    </row>
    <row r="463" spans="10:10" x14ac:dyDescent="0.25">
      <c r="J463" s="4"/>
    </row>
    <row r="464" spans="10:10" x14ac:dyDescent="0.25">
      <c r="J464" s="4"/>
    </row>
    <row r="465" spans="10:10" x14ac:dyDescent="0.25">
      <c r="J465" s="4"/>
    </row>
    <row r="466" spans="10:10" x14ac:dyDescent="0.25">
      <c r="J466" s="4"/>
    </row>
    <row r="467" spans="10:10" x14ac:dyDescent="0.25">
      <c r="J467" s="4"/>
    </row>
    <row r="468" spans="10:10" x14ac:dyDescent="0.25">
      <c r="J468" s="4"/>
    </row>
    <row r="469" spans="10:10" x14ac:dyDescent="0.25">
      <c r="J469" s="4"/>
    </row>
    <row r="470" spans="10:10" x14ac:dyDescent="0.25">
      <c r="J470" s="4"/>
    </row>
    <row r="471" spans="10:10" x14ac:dyDescent="0.25">
      <c r="J471" s="4"/>
    </row>
    <row r="472" spans="10:10" x14ac:dyDescent="0.25">
      <c r="J472" s="4"/>
    </row>
    <row r="473" spans="10:10" x14ac:dyDescent="0.25">
      <c r="J473" s="4"/>
    </row>
    <row r="474" spans="10:10" x14ac:dyDescent="0.25">
      <c r="J474" s="4"/>
    </row>
    <row r="475" spans="10:10" x14ac:dyDescent="0.25">
      <c r="J475" s="4"/>
    </row>
    <row r="476" spans="10:10" x14ac:dyDescent="0.25">
      <c r="J476" s="4"/>
    </row>
    <row r="477" spans="10:10" x14ac:dyDescent="0.25">
      <c r="J477" s="4"/>
    </row>
    <row r="478" spans="10:10" x14ac:dyDescent="0.25">
      <c r="J478" s="4"/>
    </row>
    <row r="479" spans="10:10" x14ac:dyDescent="0.25">
      <c r="J479" s="4"/>
    </row>
    <row r="480" spans="10:10" x14ac:dyDescent="0.25">
      <c r="J480" s="4"/>
    </row>
    <row r="481" spans="10:10" x14ac:dyDescent="0.25">
      <c r="J481" s="4"/>
    </row>
    <row r="482" spans="10:10" x14ac:dyDescent="0.25">
      <c r="J482" s="4"/>
    </row>
    <row r="483" spans="10:10" x14ac:dyDescent="0.25">
      <c r="J483" s="4"/>
    </row>
    <row r="484" spans="10:10" x14ac:dyDescent="0.25">
      <c r="J484" s="4"/>
    </row>
    <row r="485" spans="10:10" x14ac:dyDescent="0.25">
      <c r="J485" s="4"/>
    </row>
    <row r="486" spans="10:10" x14ac:dyDescent="0.25">
      <c r="J486" s="4"/>
    </row>
    <row r="487" spans="10:10" x14ac:dyDescent="0.25">
      <c r="J487" s="4"/>
    </row>
    <row r="488" spans="10:10" x14ac:dyDescent="0.25">
      <c r="J488" s="4"/>
    </row>
    <row r="489" spans="10:10" x14ac:dyDescent="0.25">
      <c r="J489" s="4"/>
    </row>
    <row r="490" spans="10:10" x14ac:dyDescent="0.25">
      <c r="J490" s="4"/>
    </row>
    <row r="491" spans="10:10" x14ac:dyDescent="0.25">
      <c r="J491" s="4"/>
    </row>
    <row r="492" spans="10:10" x14ac:dyDescent="0.25">
      <c r="J492" s="4"/>
    </row>
    <row r="493" spans="10:10" x14ac:dyDescent="0.25">
      <c r="J493" s="4"/>
    </row>
    <row r="494" spans="10:10" x14ac:dyDescent="0.25">
      <c r="J494" s="4"/>
    </row>
    <row r="495" spans="10:10" x14ac:dyDescent="0.25">
      <c r="J495" s="4"/>
    </row>
    <row r="496" spans="10:10" x14ac:dyDescent="0.25">
      <c r="J496" s="4"/>
    </row>
    <row r="497" spans="10:10" x14ac:dyDescent="0.25">
      <c r="J497" s="4"/>
    </row>
    <row r="498" spans="10:10" x14ac:dyDescent="0.25">
      <c r="J498" s="4"/>
    </row>
    <row r="499" spans="10:10" x14ac:dyDescent="0.25">
      <c r="J499" s="4"/>
    </row>
    <row r="500" spans="10:10" x14ac:dyDescent="0.25">
      <c r="J500" s="4"/>
    </row>
    <row r="501" spans="10:10" x14ac:dyDescent="0.25">
      <c r="J501" s="4"/>
    </row>
    <row r="502" spans="10:10" x14ac:dyDescent="0.25">
      <c r="J502" s="4"/>
    </row>
    <row r="503" spans="10:10" x14ac:dyDescent="0.25">
      <c r="J503" s="4"/>
    </row>
    <row r="504" spans="10:10" x14ac:dyDescent="0.25">
      <c r="J504" s="4"/>
    </row>
    <row r="505" spans="10:10" x14ac:dyDescent="0.25">
      <c r="J505" s="4"/>
    </row>
    <row r="506" spans="10:10" x14ac:dyDescent="0.25">
      <c r="J506" s="4"/>
    </row>
    <row r="507" spans="10:10" x14ac:dyDescent="0.25">
      <c r="J507" s="4"/>
    </row>
    <row r="508" spans="10:10" x14ac:dyDescent="0.25">
      <c r="J508" s="4"/>
    </row>
    <row r="509" spans="10:10" x14ac:dyDescent="0.25">
      <c r="J509" s="4"/>
    </row>
    <row r="510" spans="10:10" x14ac:dyDescent="0.25">
      <c r="J510" s="4"/>
    </row>
    <row r="511" spans="10:10" x14ac:dyDescent="0.25">
      <c r="J511" s="4"/>
    </row>
    <row r="512" spans="10:10" x14ac:dyDescent="0.25">
      <c r="J512" s="4"/>
    </row>
    <row r="513" spans="10:10" x14ac:dyDescent="0.25">
      <c r="J513" s="4"/>
    </row>
    <row r="514" spans="10:10" x14ac:dyDescent="0.25">
      <c r="J514" s="4"/>
    </row>
    <row r="515" spans="10:10" x14ac:dyDescent="0.25">
      <c r="J515" s="4"/>
    </row>
    <row r="516" spans="10:10" x14ac:dyDescent="0.25">
      <c r="J516" s="4"/>
    </row>
    <row r="517" spans="10:10" x14ac:dyDescent="0.25">
      <c r="J517" s="4"/>
    </row>
    <row r="518" spans="10:10" x14ac:dyDescent="0.25">
      <c r="J518" s="4"/>
    </row>
    <row r="519" spans="10:10" x14ac:dyDescent="0.25">
      <c r="J519" s="4"/>
    </row>
    <row r="520" spans="10:10" x14ac:dyDescent="0.25">
      <c r="J520" s="4"/>
    </row>
    <row r="521" spans="10:10" x14ac:dyDescent="0.25">
      <c r="J521" s="4"/>
    </row>
    <row r="522" spans="10:10" x14ac:dyDescent="0.25">
      <c r="J522" s="4"/>
    </row>
    <row r="523" spans="10:10" x14ac:dyDescent="0.25">
      <c r="J523" s="4"/>
    </row>
    <row r="524" spans="10:10" x14ac:dyDescent="0.25">
      <c r="J524" s="4"/>
    </row>
    <row r="525" spans="10:10" x14ac:dyDescent="0.25">
      <c r="J525" s="4"/>
    </row>
    <row r="526" spans="10:10" x14ac:dyDescent="0.25">
      <c r="J526" s="4"/>
    </row>
    <row r="527" spans="10:10" x14ac:dyDescent="0.25">
      <c r="J527" s="4"/>
    </row>
    <row r="528" spans="10:10" x14ac:dyDescent="0.25">
      <c r="J528" s="4"/>
    </row>
    <row r="529" spans="10:10" x14ac:dyDescent="0.25">
      <c r="J529" s="4"/>
    </row>
    <row r="530" spans="10:10" x14ac:dyDescent="0.25">
      <c r="J530" s="4"/>
    </row>
    <row r="531" spans="10:10" x14ac:dyDescent="0.25">
      <c r="J531" s="4"/>
    </row>
    <row r="532" spans="10:10" x14ac:dyDescent="0.25">
      <c r="J532" s="4"/>
    </row>
    <row r="533" spans="10:10" x14ac:dyDescent="0.25">
      <c r="J533" s="4"/>
    </row>
    <row r="534" spans="10:10" x14ac:dyDescent="0.25">
      <c r="J534" s="4"/>
    </row>
    <row r="535" spans="10:10" x14ac:dyDescent="0.25">
      <c r="J535" s="4"/>
    </row>
    <row r="536" spans="10:10" x14ac:dyDescent="0.25">
      <c r="J536" s="4"/>
    </row>
    <row r="537" spans="10:10" x14ac:dyDescent="0.25">
      <c r="J537" s="4"/>
    </row>
    <row r="538" spans="10:10" x14ac:dyDescent="0.25">
      <c r="J538" s="4"/>
    </row>
    <row r="539" spans="10:10" x14ac:dyDescent="0.25">
      <c r="J539" s="4"/>
    </row>
    <row r="540" spans="10:10" x14ac:dyDescent="0.25">
      <c r="J540" s="4"/>
    </row>
    <row r="541" spans="10:10" x14ac:dyDescent="0.25">
      <c r="J541" s="4"/>
    </row>
    <row r="542" spans="10:10" x14ac:dyDescent="0.25">
      <c r="J542" s="4"/>
    </row>
    <row r="543" spans="10:10" x14ac:dyDescent="0.25">
      <c r="J543" s="4"/>
    </row>
    <row r="544" spans="10:10" x14ac:dyDescent="0.25">
      <c r="J544" s="4"/>
    </row>
    <row r="545" spans="10:10" x14ac:dyDescent="0.25">
      <c r="J545" s="4"/>
    </row>
    <row r="546" spans="10:10" x14ac:dyDescent="0.25">
      <c r="J546" s="4"/>
    </row>
    <row r="547" spans="10:10" x14ac:dyDescent="0.25">
      <c r="J547" s="4"/>
    </row>
    <row r="548" spans="10:10" x14ac:dyDescent="0.25">
      <c r="J548" s="4"/>
    </row>
    <row r="549" spans="10:10" x14ac:dyDescent="0.25">
      <c r="J549" s="4"/>
    </row>
    <row r="550" spans="10:10" x14ac:dyDescent="0.25">
      <c r="J550" s="4"/>
    </row>
    <row r="551" spans="10:10" x14ac:dyDescent="0.25">
      <c r="J551" s="4"/>
    </row>
    <row r="552" spans="10:10" x14ac:dyDescent="0.25">
      <c r="J552" s="4"/>
    </row>
    <row r="553" spans="10:10" x14ac:dyDescent="0.25">
      <c r="J553" s="4"/>
    </row>
    <row r="554" spans="10:10" x14ac:dyDescent="0.25">
      <c r="J554" s="4"/>
    </row>
    <row r="555" spans="10:10" x14ac:dyDescent="0.25">
      <c r="J555" s="4"/>
    </row>
    <row r="556" spans="10:10" x14ac:dyDescent="0.25">
      <c r="J556" s="4"/>
    </row>
    <row r="557" spans="10:10" x14ac:dyDescent="0.25">
      <c r="J557" s="4"/>
    </row>
    <row r="558" spans="10:10" x14ac:dyDescent="0.25">
      <c r="J558" s="4"/>
    </row>
    <row r="559" spans="10:10" x14ac:dyDescent="0.25">
      <c r="J559" s="4"/>
    </row>
    <row r="560" spans="10:10" x14ac:dyDescent="0.25">
      <c r="J560" s="4"/>
    </row>
    <row r="561" spans="10:10" x14ac:dyDescent="0.25">
      <c r="J561" s="4"/>
    </row>
    <row r="562" spans="10:10" x14ac:dyDescent="0.25">
      <c r="J562" s="4"/>
    </row>
    <row r="563" spans="10:10" x14ac:dyDescent="0.25">
      <c r="J563" s="4"/>
    </row>
    <row r="564" spans="10:10" x14ac:dyDescent="0.25">
      <c r="J564" s="4"/>
    </row>
    <row r="565" spans="10:10" x14ac:dyDescent="0.25">
      <c r="J565" s="4"/>
    </row>
    <row r="566" spans="10:10" x14ac:dyDescent="0.25">
      <c r="J566" s="4"/>
    </row>
    <row r="567" spans="10:10" x14ac:dyDescent="0.25">
      <c r="J567" s="4"/>
    </row>
    <row r="568" spans="10:10" x14ac:dyDescent="0.25">
      <c r="J568" s="4"/>
    </row>
    <row r="569" spans="10:10" x14ac:dyDescent="0.25">
      <c r="J569" s="4"/>
    </row>
    <row r="570" spans="10:10" x14ac:dyDescent="0.25">
      <c r="J570" s="4"/>
    </row>
    <row r="571" spans="10:10" x14ac:dyDescent="0.25">
      <c r="J571" s="4"/>
    </row>
    <row r="572" spans="10:10" x14ac:dyDescent="0.25">
      <c r="J572" s="4"/>
    </row>
    <row r="573" spans="10:10" x14ac:dyDescent="0.25">
      <c r="J573" s="4"/>
    </row>
    <row r="574" spans="10:10" x14ac:dyDescent="0.25">
      <c r="J574" s="4"/>
    </row>
    <row r="575" spans="10:10" x14ac:dyDescent="0.25">
      <c r="J575" s="4"/>
    </row>
    <row r="576" spans="10:10" x14ac:dyDescent="0.25">
      <c r="J576" s="4"/>
    </row>
    <row r="577" spans="10:10" x14ac:dyDescent="0.25">
      <c r="J577" s="4"/>
    </row>
    <row r="578" spans="10:10" x14ac:dyDescent="0.25">
      <c r="J578" s="4"/>
    </row>
    <row r="579" spans="10:10" x14ac:dyDescent="0.25">
      <c r="J579" s="4"/>
    </row>
    <row r="580" spans="10:10" x14ac:dyDescent="0.25">
      <c r="J580" s="4"/>
    </row>
    <row r="581" spans="10:10" x14ac:dyDescent="0.25">
      <c r="J581" s="4"/>
    </row>
    <row r="582" spans="10:10" x14ac:dyDescent="0.25">
      <c r="J582" s="4"/>
    </row>
    <row r="583" spans="10:10" x14ac:dyDescent="0.25">
      <c r="J583" s="4"/>
    </row>
    <row r="584" spans="10:10" x14ac:dyDescent="0.25">
      <c r="J584" s="4"/>
    </row>
    <row r="585" spans="10:10" x14ac:dyDescent="0.25">
      <c r="J585" s="4"/>
    </row>
    <row r="586" spans="10:10" x14ac:dyDescent="0.25">
      <c r="J586" s="4"/>
    </row>
    <row r="587" spans="10:10" x14ac:dyDescent="0.25">
      <c r="J587" s="4"/>
    </row>
    <row r="588" spans="10:10" x14ac:dyDescent="0.25">
      <c r="J588" s="4"/>
    </row>
    <row r="589" spans="10:10" x14ac:dyDescent="0.25">
      <c r="J589" s="4"/>
    </row>
    <row r="590" spans="10:10" x14ac:dyDescent="0.25">
      <c r="J590" s="4"/>
    </row>
    <row r="591" spans="10:10" x14ac:dyDescent="0.25">
      <c r="J591" s="4"/>
    </row>
    <row r="592" spans="10:10" x14ac:dyDescent="0.25">
      <c r="J592" s="4"/>
    </row>
    <row r="593" spans="10:10" x14ac:dyDescent="0.25">
      <c r="J593" s="4"/>
    </row>
    <row r="594" spans="10:10" x14ac:dyDescent="0.25">
      <c r="J594" s="4"/>
    </row>
    <row r="595" spans="10:10" x14ac:dyDescent="0.25">
      <c r="J595" s="4"/>
    </row>
    <row r="596" spans="10:10" x14ac:dyDescent="0.25">
      <c r="J596" s="4"/>
    </row>
    <row r="597" spans="10:10" x14ac:dyDescent="0.25">
      <c r="J597" s="4"/>
    </row>
    <row r="598" spans="10:10" x14ac:dyDescent="0.25">
      <c r="J598" s="4"/>
    </row>
    <row r="599" spans="10:10" x14ac:dyDescent="0.25">
      <c r="J599" s="4"/>
    </row>
    <row r="600" spans="10:10" x14ac:dyDescent="0.25">
      <c r="J600" s="4"/>
    </row>
    <row r="601" spans="10:10" x14ac:dyDescent="0.25">
      <c r="J601" s="4"/>
    </row>
    <row r="602" spans="10:10" x14ac:dyDescent="0.25">
      <c r="J602" s="4"/>
    </row>
    <row r="603" spans="10:10" x14ac:dyDescent="0.25">
      <c r="J603" s="4"/>
    </row>
    <row r="604" spans="10:10" x14ac:dyDescent="0.25">
      <c r="J604" s="4"/>
    </row>
    <row r="605" spans="10:10" x14ac:dyDescent="0.25">
      <c r="J605" s="4"/>
    </row>
    <row r="606" spans="10:10" x14ac:dyDescent="0.25">
      <c r="J606" s="4"/>
    </row>
    <row r="607" spans="10:10" x14ac:dyDescent="0.25">
      <c r="J607" s="4"/>
    </row>
    <row r="608" spans="10:10" x14ac:dyDescent="0.25">
      <c r="J608" s="4"/>
    </row>
    <row r="609" spans="10:10" x14ac:dyDescent="0.25">
      <c r="J609" s="4"/>
    </row>
    <row r="610" spans="10:10" x14ac:dyDescent="0.25">
      <c r="J610" s="4"/>
    </row>
    <row r="611" spans="10:10" x14ac:dyDescent="0.25">
      <c r="J611" s="4"/>
    </row>
    <row r="612" spans="10:10" x14ac:dyDescent="0.25">
      <c r="J612" s="4"/>
    </row>
    <row r="613" spans="10:10" x14ac:dyDescent="0.25">
      <c r="J613" s="4"/>
    </row>
    <row r="614" spans="10:10" x14ac:dyDescent="0.25">
      <c r="J614" s="4"/>
    </row>
    <row r="615" spans="10:10" x14ac:dyDescent="0.25">
      <c r="J615" s="4"/>
    </row>
    <row r="616" spans="10:10" x14ac:dyDescent="0.25">
      <c r="J616" s="4"/>
    </row>
    <row r="617" spans="10:10" x14ac:dyDescent="0.25">
      <c r="J617" s="4"/>
    </row>
    <row r="618" spans="10:10" x14ac:dyDescent="0.25">
      <c r="J618" s="4"/>
    </row>
    <row r="619" spans="10:10" x14ac:dyDescent="0.25">
      <c r="J619" s="4"/>
    </row>
    <row r="620" spans="10:10" x14ac:dyDescent="0.25">
      <c r="J620" s="4"/>
    </row>
    <row r="621" spans="10:10" x14ac:dyDescent="0.25">
      <c r="J621" s="4"/>
    </row>
    <row r="622" spans="10:10" x14ac:dyDescent="0.25">
      <c r="J622" s="4"/>
    </row>
    <row r="623" spans="10:10" x14ac:dyDescent="0.25">
      <c r="J623" s="4"/>
    </row>
    <row r="624" spans="10:10" x14ac:dyDescent="0.25">
      <c r="J624" s="4"/>
    </row>
    <row r="625" spans="10:10" x14ac:dyDescent="0.25">
      <c r="J625" s="4"/>
    </row>
    <row r="626" spans="10:10" x14ac:dyDescent="0.25">
      <c r="J626" s="4"/>
    </row>
    <row r="627" spans="10:10" x14ac:dyDescent="0.25">
      <c r="J627" s="4"/>
    </row>
    <row r="628" spans="10:10" x14ac:dyDescent="0.25">
      <c r="J628" s="4"/>
    </row>
    <row r="629" spans="10:10" x14ac:dyDescent="0.25">
      <c r="J629" s="4"/>
    </row>
    <row r="630" spans="10:10" x14ac:dyDescent="0.25">
      <c r="J630" s="4"/>
    </row>
    <row r="631" spans="10:10" x14ac:dyDescent="0.25">
      <c r="J631" s="4"/>
    </row>
    <row r="632" spans="10:10" x14ac:dyDescent="0.25">
      <c r="J632" s="4"/>
    </row>
    <row r="633" spans="10:10" x14ac:dyDescent="0.25">
      <c r="J633" s="4"/>
    </row>
    <row r="634" spans="10:10" x14ac:dyDescent="0.25">
      <c r="J634" s="4"/>
    </row>
    <row r="635" spans="10:10" x14ac:dyDescent="0.25">
      <c r="J635" s="4"/>
    </row>
    <row r="636" spans="10:10" x14ac:dyDescent="0.25">
      <c r="J636" s="4"/>
    </row>
    <row r="637" spans="10:10" x14ac:dyDescent="0.25">
      <c r="J637" s="4"/>
    </row>
    <row r="638" spans="10:10" x14ac:dyDescent="0.25">
      <c r="J638" s="4"/>
    </row>
    <row r="639" spans="10:10" x14ac:dyDescent="0.25">
      <c r="J639" s="4"/>
    </row>
    <row r="640" spans="10:10" x14ac:dyDescent="0.25">
      <c r="J640" s="4"/>
    </row>
    <row r="641" spans="10:10" x14ac:dyDescent="0.25">
      <c r="J641" s="4"/>
    </row>
    <row r="642" spans="10:10" x14ac:dyDescent="0.25">
      <c r="J642" s="4"/>
    </row>
    <row r="643" spans="10:10" x14ac:dyDescent="0.25">
      <c r="J643" s="4"/>
    </row>
    <row r="644" spans="10:10" x14ac:dyDescent="0.25">
      <c r="J644" s="4"/>
    </row>
    <row r="645" spans="10:10" x14ac:dyDescent="0.25">
      <c r="J645" s="4"/>
    </row>
    <row r="646" spans="10:10" x14ac:dyDescent="0.25">
      <c r="J646" s="4"/>
    </row>
    <row r="647" spans="10:10" x14ac:dyDescent="0.25">
      <c r="J647" s="4"/>
    </row>
    <row r="648" spans="10:10" x14ac:dyDescent="0.25">
      <c r="J648" s="4"/>
    </row>
    <row r="649" spans="10:10" x14ac:dyDescent="0.25">
      <c r="J649" s="4"/>
    </row>
    <row r="650" spans="10:10" x14ac:dyDescent="0.25">
      <c r="J650" s="4"/>
    </row>
    <row r="651" spans="10:10" x14ac:dyDescent="0.25">
      <c r="J651" s="4"/>
    </row>
    <row r="652" spans="10:10" x14ac:dyDescent="0.25">
      <c r="J652" s="4"/>
    </row>
    <row r="653" spans="10:10" x14ac:dyDescent="0.25">
      <c r="J653" s="4"/>
    </row>
    <row r="654" spans="10:10" x14ac:dyDescent="0.25">
      <c r="J654" s="4"/>
    </row>
    <row r="655" spans="10:10" x14ac:dyDescent="0.25">
      <c r="J655" s="4"/>
    </row>
    <row r="656" spans="10:10" x14ac:dyDescent="0.25">
      <c r="J656" s="4"/>
    </row>
    <row r="657" spans="10:10" x14ac:dyDescent="0.25">
      <c r="J657" s="4"/>
    </row>
    <row r="658" spans="10:10" x14ac:dyDescent="0.25">
      <c r="J658" s="4"/>
    </row>
    <row r="659" spans="10:10" x14ac:dyDescent="0.25">
      <c r="J659" s="4"/>
    </row>
    <row r="660" spans="10:10" x14ac:dyDescent="0.25">
      <c r="J660" s="4"/>
    </row>
    <row r="661" spans="10:10" x14ac:dyDescent="0.25">
      <c r="J661" s="4"/>
    </row>
    <row r="662" spans="10:10" x14ac:dyDescent="0.25">
      <c r="J662" s="4"/>
    </row>
    <row r="663" spans="10:10" x14ac:dyDescent="0.25">
      <c r="J663" s="4"/>
    </row>
    <row r="664" spans="10:10" x14ac:dyDescent="0.25">
      <c r="J664" s="4"/>
    </row>
    <row r="665" spans="10:10" x14ac:dyDescent="0.25">
      <c r="J665" s="4"/>
    </row>
    <row r="666" spans="10:10" x14ac:dyDescent="0.25">
      <c r="J666" s="4"/>
    </row>
    <row r="667" spans="10:10" x14ac:dyDescent="0.25">
      <c r="J667" s="4"/>
    </row>
    <row r="668" spans="10:10" x14ac:dyDescent="0.25">
      <c r="J668" s="4"/>
    </row>
    <row r="669" spans="10:10" x14ac:dyDescent="0.25">
      <c r="J669" s="4"/>
    </row>
    <row r="670" spans="10:10" x14ac:dyDescent="0.25">
      <c r="J670" s="4"/>
    </row>
    <row r="671" spans="10:10" x14ac:dyDescent="0.25">
      <c r="J671" s="4"/>
    </row>
    <row r="672" spans="10:10" x14ac:dyDescent="0.25">
      <c r="J672" s="4"/>
    </row>
    <row r="673" spans="10:10" x14ac:dyDescent="0.25">
      <c r="J673" s="4"/>
    </row>
    <row r="674" spans="10:10" x14ac:dyDescent="0.25">
      <c r="J674" s="4"/>
    </row>
    <row r="675" spans="10:10" x14ac:dyDescent="0.25">
      <c r="J675" s="4"/>
    </row>
    <row r="676" spans="10:10" x14ac:dyDescent="0.25">
      <c r="J676" s="4"/>
    </row>
    <row r="677" spans="10:10" x14ac:dyDescent="0.25">
      <c r="J677" s="4"/>
    </row>
    <row r="678" spans="10:10" x14ac:dyDescent="0.25">
      <c r="J678" s="4"/>
    </row>
    <row r="679" spans="10:10" x14ac:dyDescent="0.25">
      <c r="J679" s="4"/>
    </row>
    <row r="680" spans="10:10" x14ac:dyDescent="0.25">
      <c r="J680" s="4"/>
    </row>
    <row r="681" spans="10:10" x14ac:dyDescent="0.25">
      <c r="J681" s="4"/>
    </row>
    <row r="682" spans="10:10" x14ac:dyDescent="0.25">
      <c r="J682" s="4"/>
    </row>
    <row r="683" spans="10:10" x14ac:dyDescent="0.25">
      <c r="J683" s="4"/>
    </row>
    <row r="684" spans="10:10" x14ac:dyDescent="0.25">
      <c r="J684" s="4"/>
    </row>
    <row r="685" spans="10:10" x14ac:dyDescent="0.25">
      <c r="J685" s="4"/>
    </row>
    <row r="686" spans="10:10" x14ac:dyDescent="0.25">
      <c r="J686" s="4"/>
    </row>
    <row r="687" spans="10:10" x14ac:dyDescent="0.25">
      <c r="J687" s="4"/>
    </row>
    <row r="688" spans="10:10" x14ac:dyDescent="0.25">
      <c r="J688" s="4"/>
    </row>
    <row r="689" spans="10:10" x14ac:dyDescent="0.25">
      <c r="J689" s="4"/>
    </row>
    <row r="690" spans="10:10" x14ac:dyDescent="0.25">
      <c r="J690" s="4"/>
    </row>
    <row r="691" spans="10:10" x14ac:dyDescent="0.25">
      <c r="J691" s="4"/>
    </row>
    <row r="692" spans="10:10" x14ac:dyDescent="0.25">
      <c r="J692" s="4"/>
    </row>
    <row r="693" spans="10:10" x14ac:dyDescent="0.25">
      <c r="J693" s="4"/>
    </row>
    <row r="694" spans="10:10" x14ac:dyDescent="0.25">
      <c r="J694" s="4"/>
    </row>
    <row r="695" spans="10:10" x14ac:dyDescent="0.25">
      <c r="J695" s="4"/>
    </row>
    <row r="696" spans="10:10" x14ac:dyDescent="0.25">
      <c r="J696" s="4"/>
    </row>
    <row r="697" spans="10:10" x14ac:dyDescent="0.25">
      <c r="J697" s="4"/>
    </row>
    <row r="698" spans="10:10" x14ac:dyDescent="0.25">
      <c r="J698" s="4"/>
    </row>
    <row r="699" spans="10:10" x14ac:dyDescent="0.25">
      <c r="J699" s="4"/>
    </row>
    <row r="700" spans="10:10" x14ac:dyDescent="0.25">
      <c r="J700" s="4"/>
    </row>
    <row r="701" spans="10:10" x14ac:dyDescent="0.25">
      <c r="J701" s="4"/>
    </row>
    <row r="702" spans="10:10" x14ac:dyDescent="0.25">
      <c r="J702" s="4"/>
    </row>
    <row r="703" spans="10:10" x14ac:dyDescent="0.25">
      <c r="J703" s="4"/>
    </row>
    <row r="704" spans="10:10" x14ac:dyDescent="0.25">
      <c r="J704" s="4"/>
    </row>
    <row r="705" spans="10:10" x14ac:dyDescent="0.25">
      <c r="J705" s="4"/>
    </row>
    <row r="706" spans="10:10" x14ac:dyDescent="0.25">
      <c r="J706" s="4"/>
    </row>
    <row r="707" spans="10:10" x14ac:dyDescent="0.25">
      <c r="J707" s="4"/>
    </row>
    <row r="708" spans="10:10" x14ac:dyDescent="0.25">
      <c r="J708" s="4"/>
    </row>
    <row r="709" spans="10:10" x14ac:dyDescent="0.25">
      <c r="J709" s="4"/>
    </row>
    <row r="710" spans="10:10" x14ac:dyDescent="0.25">
      <c r="J710" s="4"/>
    </row>
    <row r="711" spans="10:10" x14ac:dyDescent="0.25">
      <c r="J711" s="4"/>
    </row>
    <row r="712" spans="10:10" x14ac:dyDescent="0.25">
      <c r="J712" s="4"/>
    </row>
    <row r="713" spans="10:10" x14ac:dyDescent="0.25">
      <c r="J713" s="4"/>
    </row>
    <row r="714" spans="10:10" x14ac:dyDescent="0.25">
      <c r="J714" s="4"/>
    </row>
    <row r="715" spans="10:10" x14ac:dyDescent="0.25">
      <c r="J715" s="4"/>
    </row>
    <row r="716" spans="10:10" x14ac:dyDescent="0.25">
      <c r="J716" s="4"/>
    </row>
    <row r="717" spans="10:10" x14ac:dyDescent="0.25">
      <c r="J717" s="4"/>
    </row>
    <row r="718" spans="10:10" x14ac:dyDescent="0.25">
      <c r="J718" s="4"/>
    </row>
    <row r="719" spans="10:10" x14ac:dyDescent="0.25">
      <c r="J719" s="4"/>
    </row>
    <row r="720" spans="10:10" x14ac:dyDescent="0.25">
      <c r="J720" s="4"/>
    </row>
    <row r="721" spans="10:10" x14ac:dyDescent="0.25">
      <c r="J721" s="4"/>
    </row>
    <row r="722" spans="10:10" x14ac:dyDescent="0.25">
      <c r="J722" s="4"/>
    </row>
    <row r="723" spans="10:10" x14ac:dyDescent="0.25">
      <c r="J723" s="4"/>
    </row>
    <row r="724" spans="10:10" x14ac:dyDescent="0.25">
      <c r="J724" s="4"/>
    </row>
    <row r="725" spans="10:10" x14ac:dyDescent="0.25">
      <c r="J725" s="4"/>
    </row>
    <row r="726" spans="10:10" x14ac:dyDescent="0.25">
      <c r="J726" s="4"/>
    </row>
    <row r="727" spans="10:10" x14ac:dyDescent="0.25">
      <c r="J727" s="4"/>
    </row>
    <row r="728" spans="10:10" x14ac:dyDescent="0.25">
      <c r="J728" s="4"/>
    </row>
    <row r="729" spans="10:10" x14ac:dyDescent="0.25">
      <c r="J729" s="4"/>
    </row>
    <row r="730" spans="10:10" x14ac:dyDescent="0.25">
      <c r="J730" s="4"/>
    </row>
    <row r="731" spans="10:10" x14ac:dyDescent="0.25">
      <c r="J731" s="4"/>
    </row>
    <row r="732" spans="10:10" x14ac:dyDescent="0.25">
      <c r="J732" s="4"/>
    </row>
    <row r="733" spans="10:10" x14ac:dyDescent="0.25">
      <c r="J733" s="4"/>
    </row>
    <row r="734" spans="10:10" x14ac:dyDescent="0.25">
      <c r="J734" s="4"/>
    </row>
    <row r="735" spans="10:10" x14ac:dyDescent="0.25">
      <c r="J735" s="4"/>
    </row>
    <row r="736" spans="10:10" x14ac:dyDescent="0.25">
      <c r="J736" s="4"/>
    </row>
    <row r="737" spans="10:10" x14ac:dyDescent="0.25">
      <c r="J737" s="4"/>
    </row>
    <row r="738" spans="10:10" x14ac:dyDescent="0.25">
      <c r="J738" s="4"/>
    </row>
    <row r="739" spans="10:10" x14ac:dyDescent="0.25">
      <c r="J739" s="4"/>
    </row>
    <row r="740" spans="10:10" x14ac:dyDescent="0.25">
      <c r="J740" s="4"/>
    </row>
    <row r="741" spans="10:10" x14ac:dyDescent="0.25">
      <c r="J741" s="4"/>
    </row>
    <row r="742" spans="10:10" x14ac:dyDescent="0.25">
      <c r="J742" s="4"/>
    </row>
    <row r="743" spans="10:10" x14ac:dyDescent="0.25">
      <c r="J743" s="4"/>
    </row>
    <row r="744" spans="10:10" x14ac:dyDescent="0.25">
      <c r="J744" s="4"/>
    </row>
    <row r="745" spans="10:10" x14ac:dyDescent="0.25">
      <c r="J745" s="4"/>
    </row>
    <row r="746" spans="10:10" x14ac:dyDescent="0.25">
      <c r="J746" s="4"/>
    </row>
    <row r="747" spans="10:10" x14ac:dyDescent="0.25">
      <c r="J747" s="4"/>
    </row>
    <row r="748" spans="10:10" x14ac:dyDescent="0.25">
      <c r="J748" s="4"/>
    </row>
    <row r="749" spans="10:10" x14ac:dyDescent="0.25">
      <c r="J749" s="4"/>
    </row>
    <row r="750" spans="10:10" x14ac:dyDescent="0.25">
      <c r="J750" s="4"/>
    </row>
    <row r="751" spans="10:10" x14ac:dyDescent="0.25">
      <c r="J751" s="4"/>
    </row>
    <row r="752" spans="10:10" x14ac:dyDescent="0.25">
      <c r="J752" s="4"/>
    </row>
    <row r="753" spans="10:10" x14ac:dyDescent="0.25">
      <c r="J753" s="4"/>
    </row>
    <row r="754" spans="10:10" x14ac:dyDescent="0.25">
      <c r="J754" s="4"/>
    </row>
    <row r="755" spans="10:10" x14ac:dyDescent="0.25">
      <c r="J755" s="4"/>
    </row>
    <row r="756" spans="10:10" x14ac:dyDescent="0.25">
      <c r="J756" s="4"/>
    </row>
    <row r="757" spans="10:10" x14ac:dyDescent="0.25">
      <c r="J757" s="4"/>
    </row>
    <row r="758" spans="10:10" x14ac:dyDescent="0.25">
      <c r="J758" s="4"/>
    </row>
    <row r="759" spans="10:10" x14ac:dyDescent="0.25">
      <c r="J759" s="4"/>
    </row>
    <row r="760" spans="10:10" x14ac:dyDescent="0.25">
      <c r="J760" s="4"/>
    </row>
    <row r="761" spans="10:10" x14ac:dyDescent="0.25">
      <c r="J761" s="4"/>
    </row>
    <row r="762" spans="10:10" x14ac:dyDescent="0.25">
      <c r="J762" s="4"/>
    </row>
    <row r="763" spans="10:10" x14ac:dyDescent="0.25">
      <c r="J763" s="4"/>
    </row>
    <row r="764" spans="10:10" x14ac:dyDescent="0.25">
      <c r="J764" s="4"/>
    </row>
    <row r="765" spans="10:10" x14ac:dyDescent="0.25">
      <c r="J765" s="4"/>
    </row>
    <row r="766" spans="10:10" x14ac:dyDescent="0.25">
      <c r="J766" s="4"/>
    </row>
    <row r="767" spans="10:10" x14ac:dyDescent="0.25">
      <c r="J767" s="4"/>
    </row>
    <row r="768" spans="10:10" x14ac:dyDescent="0.25">
      <c r="J768" s="4"/>
    </row>
    <row r="769" spans="10:10" x14ac:dyDescent="0.25">
      <c r="J769" s="4"/>
    </row>
    <row r="770" spans="10:10" x14ac:dyDescent="0.25">
      <c r="J770" s="4"/>
    </row>
    <row r="771" spans="10:10" x14ac:dyDescent="0.25">
      <c r="J771" s="4"/>
    </row>
    <row r="772" spans="10:10" x14ac:dyDescent="0.25">
      <c r="J772" s="4"/>
    </row>
    <row r="773" spans="10:10" x14ac:dyDescent="0.25">
      <c r="J773" s="4"/>
    </row>
    <row r="774" spans="10:10" x14ac:dyDescent="0.25">
      <c r="J774" s="4"/>
    </row>
    <row r="775" spans="10:10" x14ac:dyDescent="0.25">
      <c r="J775" s="4"/>
    </row>
    <row r="776" spans="10:10" x14ac:dyDescent="0.25">
      <c r="J776" s="4"/>
    </row>
    <row r="777" spans="10:10" x14ac:dyDescent="0.25">
      <c r="J777" s="4"/>
    </row>
    <row r="778" spans="10:10" x14ac:dyDescent="0.25">
      <c r="J778" s="4"/>
    </row>
    <row r="779" spans="10:10" x14ac:dyDescent="0.25">
      <c r="J779" s="4"/>
    </row>
    <row r="780" spans="10:10" x14ac:dyDescent="0.25">
      <c r="J780" s="4"/>
    </row>
    <row r="781" spans="10:10" x14ac:dyDescent="0.25">
      <c r="J781" s="4"/>
    </row>
    <row r="782" spans="10:10" x14ac:dyDescent="0.25">
      <c r="J782" s="4"/>
    </row>
    <row r="783" spans="10:10" x14ac:dyDescent="0.25">
      <c r="J783" s="4"/>
    </row>
    <row r="784" spans="10:10" x14ac:dyDescent="0.25">
      <c r="J784" s="4"/>
    </row>
    <row r="785" spans="10:10" x14ac:dyDescent="0.25">
      <c r="J785" s="4"/>
    </row>
    <row r="786" spans="10:10" x14ac:dyDescent="0.25">
      <c r="J786" s="4"/>
    </row>
    <row r="787" spans="10:10" x14ac:dyDescent="0.25">
      <c r="J787" s="4"/>
    </row>
    <row r="788" spans="10:10" x14ac:dyDescent="0.25">
      <c r="J788" s="4"/>
    </row>
    <row r="789" spans="10:10" x14ac:dyDescent="0.25">
      <c r="J789" s="4"/>
    </row>
    <row r="790" spans="10:10" x14ac:dyDescent="0.25">
      <c r="J790" s="4"/>
    </row>
    <row r="791" spans="10:10" x14ac:dyDescent="0.25">
      <c r="J791" s="4"/>
    </row>
    <row r="792" spans="10:10" x14ac:dyDescent="0.25">
      <c r="J792" s="4"/>
    </row>
    <row r="793" spans="10:10" x14ac:dyDescent="0.25">
      <c r="J793" s="4"/>
    </row>
    <row r="794" spans="10:10" x14ac:dyDescent="0.25">
      <c r="J794" s="4"/>
    </row>
    <row r="795" spans="10:10" x14ac:dyDescent="0.25">
      <c r="J795" s="4"/>
    </row>
    <row r="796" spans="10:10" x14ac:dyDescent="0.25">
      <c r="J796" s="4"/>
    </row>
    <row r="797" spans="10:10" x14ac:dyDescent="0.25">
      <c r="J797" s="4"/>
    </row>
    <row r="798" spans="10:10" x14ac:dyDescent="0.25">
      <c r="J798" s="4"/>
    </row>
    <row r="799" spans="10:10" x14ac:dyDescent="0.25">
      <c r="J799" s="4"/>
    </row>
    <row r="800" spans="10:10" x14ac:dyDescent="0.25">
      <c r="J800" s="4"/>
    </row>
    <row r="801" spans="10:10" x14ac:dyDescent="0.25">
      <c r="J801" s="4"/>
    </row>
    <row r="802" spans="10:10" x14ac:dyDescent="0.25">
      <c r="J802" s="4"/>
    </row>
    <row r="803" spans="10:10" x14ac:dyDescent="0.25">
      <c r="J803" s="4"/>
    </row>
    <row r="804" spans="10:10" x14ac:dyDescent="0.25">
      <c r="J804" s="4"/>
    </row>
    <row r="805" spans="10:10" x14ac:dyDescent="0.25">
      <c r="J805" s="4"/>
    </row>
    <row r="806" spans="10:10" x14ac:dyDescent="0.25">
      <c r="J806" s="4"/>
    </row>
    <row r="807" spans="10:10" x14ac:dyDescent="0.25">
      <c r="J807" s="4"/>
    </row>
    <row r="808" spans="10:10" x14ac:dyDescent="0.25">
      <c r="J808" s="4"/>
    </row>
    <row r="809" spans="10:10" x14ac:dyDescent="0.25">
      <c r="J809" s="4"/>
    </row>
    <row r="810" spans="10:10" x14ac:dyDescent="0.25">
      <c r="J810" s="4"/>
    </row>
    <row r="811" spans="10:10" x14ac:dyDescent="0.25">
      <c r="J811" s="4"/>
    </row>
    <row r="812" spans="10:10" x14ac:dyDescent="0.25">
      <c r="J812" s="4"/>
    </row>
    <row r="813" spans="10:10" x14ac:dyDescent="0.25">
      <c r="J813" s="4"/>
    </row>
    <row r="814" spans="10:10" x14ac:dyDescent="0.25">
      <c r="J814" s="4"/>
    </row>
    <row r="815" spans="10:10" x14ac:dyDescent="0.25">
      <c r="J815" s="4"/>
    </row>
    <row r="816" spans="10:10" x14ac:dyDescent="0.25">
      <c r="J816" s="4"/>
    </row>
    <row r="817" spans="10:10" x14ac:dyDescent="0.25">
      <c r="J817" s="4"/>
    </row>
    <row r="818" spans="10:10" x14ac:dyDescent="0.25">
      <c r="J818" s="4"/>
    </row>
    <row r="819" spans="10:10" x14ac:dyDescent="0.25">
      <c r="J819" s="4"/>
    </row>
    <row r="820" spans="10:10" x14ac:dyDescent="0.25">
      <c r="J820" s="4"/>
    </row>
    <row r="821" spans="10:10" x14ac:dyDescent="0.25">
      <c r="J821" s="4"/>
    </row>
    <row r="822" spans="10:10" x14ac:dyDescent="0.25">
      <c r="J822" s="4"/>
    </row>
    <row r="823" spans="10:10" x14ac:dyDescent="0.25">
      <c r="J823" s="4"/>
    </row>
    <row r="824" spans="10:10" x14ac:dyDescent="0.25">
      <c r="J824" s="4"/>
    </row>
    <row r="825" spans="10:10" x14ac:dyDescent="0.25">
      <c r="J825" s="4"/>
    </row>
    <row r="826" spans="10:10" x14ac:dyDescent="0.25">
      <c r="J826" s="4"/>
    </row>
    <row r="827" spans="10:10" x14ac:dyDescent="0.25">
      <c r="J827" s="4"/>
    </row>
    <row r="828" spans="10:10" x14ac:dyDescent="0.25">
      <c r="J828" s="4"/>
    </row>
    <row r="829" spans="10:10" x14ac:dyDescent="0.25">
      <c r="J829" s="4"/>
    </row>
    <row r="830" spans="10:10" x14ac:dyDescent="0.25">
      <c r="J830" s="4"/>
    </row>
    <row r="831" spans="10:10" x14ac:dyDescent="0.25">
      <c r="J831" s="4"/>
    </row>
    <row r="832" spans="10:10" x14ac:dyDescent="0.25">
      <c r="J832" s="4"/>
    </row>
    <row r="833" spans="10:10" x14ac:dyDescent="0.25">
      <c r="J833" s="4"/>
    </row>
    <row r="834" spans="10:10" x14ac:dyDescent="0.25">
      <c r="J834" s="4"/>
    </row>
    <row r="835" spans="10:10" x14ac:dyDescent="0.25">
      <c r="J835" s="4"/>
    </row>
    <row r="836" spans="10:10" x14ac:dyDescent="0.25">
      <c r="J836" s="4"/>
    </row>
    <row r="837" spans="10:10" x14ac:dyDescent="0.25">
      <c r="J837" s="4"/>
    </row>
    <row r="838" spans="10:10" x14ac:dyDescent="0.25">
      <c r="J838" s="4"/>
    </row>
    <row r="839" spans="10:10" x14ac:dyDescent="0.25">
      <c r="J839" s="4"/>
    </row>
    <row r="840" spans="10:10" x14ac:dyDescent="0.25">
      <c r="J840" s="4"/>
    </row>
    <row r="841" spans="10:10" x14ac:dyDescent="0.25">
      <c r="J841" s="4"/>
    </row>
    <row r="842" spans="10:10" x14ac:dyDescent="0.25">
      <c r="J842" s="4"/>
    </row>
    <row r="843" spans="10:10" x14ac:dyDescent="0.25">
      <c r="J843" s="4"/>
    </row>
    <row r="844" spans="10:10" x14ac:dyDescent="0.25">
      <c r="J844" s="4"/>
    </row>
    <row r="845" spans="10:10" x14ac:dyDescent="0.25">
      <c r="J845" s="4"/>
    </row>
    <row r="846" spans="10:10" x14ac:dyDescent="0.25">
      <c r="J846" s="4"/>
    </row>
    <row r="847" spans="10:10" x14ac:dyDescent="0.25">
      <c r="J847" s="4"/>
    </row>
    <row r="848" spans="10:10" x14ac:dyDescent="0.25">
      <c r="J848" s="4"/>
    </row>
    <row r="849" spans="10:10" x14ac:dyDescent="0.25">
      <c r="J849" s="4"/>
    </row>
    <row r="850" spans="10:10" x14ac:dyDescent="0.25">
      <c r="J850" s="4"/>
    </row>
    <row r="851" spans="10:10" x14ac:dyDescent="0.25">
      <c r="J851" s="4"/>
    </row>
    <row r="852" spans="10:10" x14ac:dyDescent="0.25">
      <c r="J852" s="4"/>
    </row>
    <row r="853" spans="10:10" x14ac:dyDescent="0.25">
      <c r="J853" s="4"/>
    </row>
    <row r="854" spans="10:10" x14ac:dyDescent="0.25">
      <c r="J854" s="4"/>
    </row>
    <row r="855" spans="10:10" x14ac:dyDescent="0.25">
      <c r="J855" s="4"/>
    </row>
    <row r="856" spans="10:10" x14ac:dyDescent="0.25">
      <c r="J856" s="4"/>
    </row>
    <row r="857" spans="10:10" x14ac:dyDescent="0.25">
      <c r="J857" s="4"/>
    </row>
    <row r="858" spans="10:10" x14ac:dyDescent="0.25">
      <c r="J858" s="4"/>
    </row>
    <row r="859" spans="10:10" x14ac:dyDescent="0.25">
      <c r="J859" s="4"/>
    </row>
    <row r="860" spans="10:10" x14ac:dyDescent="0.25">
      <c r="J860" s="4"/>
    </row>
    <row r="861" spans="10:10" x14ac:dyDescent="0.25">
      <c r="J861" s="4"/>
    </row>
    <row r="862" spans="10:10" x14ac:dyDescent="0.25">
      <c r="J862" s="4"/>
    </row>
    <row r="863" spans="10:10" x14ac:dyDescent="0.25">
      <c r="J863" s="4"/>
    </row>
    <row r="864" spans="10:10" x14ac:dyDescent="0.25">
      <c r="J864" s="4"/>
    </row>
    <row r="865" spans="10:10" x14ac:dyDescent="0.25">
      <c r="J865" s="4"/>
    </row>
    <row r="866" spans="10:10" x14ac:dyDescent="0.25">
      <c r="J866" s="4"/>
    </row>
    <row r="867" spans="10:10" x14ac:dyDescent="0.25">
      <c r="J867" s="4"/>
    </row>
    <row r="868" spans="10:10" x14ac:dyDescent="0.25">
      <c r="J868" s="4"/>
    </row>
    <row r="869" spans="10:10" x14ac:dyDescent="0.25">
      <c r="J869" s="4"/>
    </row>
    <row r="870" spans="10:10" x14ac:dyDescent="0.25">
      <c r="J870" s="4"/>
    </row>
    <row r="871" spans="10:10" x14ac:dyDescent="0.25">
      <c r="J871" s="4"/>
    </row>
    <row r="872" spans="10:10" x14ac:dyDescent="0.25">
      <c r="J872" s="4"/>
    </row>
    <row r="873" spans="10:10" x14ac:dyDescent="0.25">
      <c r="J873" s="4"/>
    </row>
    <row r="874" spans="10:10" x14ac:dyDescent="0.25">
      <c r="J874" s="4"/>
    </row>
    <row r="875" spans="10:10" x14ac:dyDescent="0.25">
      <c r="J875" s="4"/>
    </row>
    <row r="876" spans="10:10" x14ac:dyDescent="0.25">
      <c r="J876" s="4"/>
    </row>
    <row r="877" spans="10:10" x14ac:dyDescent="0.25">
      <c r="J877" s="4"/>
    </row>
    <row r="878" spans="10:10" x14ac:dyDescent="0.25">
      <c r="J878" s="4"/>
    </row>
    <row r="879" spans="10:10" x14ac:dyDescent="0.25">
      <c r="J879" s="4"/>
    </row>
    <row r="880" spans="10:10" x14ac:dyDescent="0.25">
      <c r="J880" s="4"/>
    </row>
    <row r="881" spans="10:10" x14ac:dyDescent="0.25">
      <c r="J881" s="4"/>
    </row>
    <row r="882" spans="10:10" x14ac:dyDescent="0.25">
      <c r="J882" s="4"/>
    </row>
    <row r="883" spans="10:10" x14ac:dyDescent="0.25">
      <c r="J883" s="4"/>
    </row>
    <row r="884" spans="10:10" x14ac:dyDescent="0.25">
      <c r="J884" s="4"/>
    </row>
    <row r="885" spans="10:10" x14ac:dyDescent="0.25">
      <c r="J885" s="4"/>
    </row>
    <row r="886" spans="10:10" x14ac:dyDescent="0.25">
      <c r="J886" s="4"/>
    </row>
    <row r="887" spans="10:10" x14ac:dyDescent="0.25">
      <c r="J887" s="4"/>
    </row>
    <row r="888" spans="10:10" x14ac:dyDescent="0.25">
      <c r="J888" s="4"/>
    </row>
    <row r="889" spans="10:10" x14ac:dyDescent="0.25">
      <c r="J889" s="4"/>
    </row>
    <row r="890" spans="10:10" x14ac:dyDescent="0.25">
      <c r="J890" s="4"/>
    </row>
    <row r="891" spans="10:10" x14ac:dyDescent="0.25">
      <c r="J891" s="4"/>
    </row>
    <row r="892" spans="10:10" x14ac:dyDescent="0.25">
      <c r="J892" s="4"/>
    </row>
    <row r="893" spans="10:10" x14ac:dyDescent="0.25">
      <c r="J893" s="4"/>
    </row>
    <row r="894" spans="10:10" x14ac:dyDescent="0.25">
      <c r="J894" s="4"/>
    </row>
    <row r="895" spans="10:10" x14ac:dyDescent="0.25">
      <c r="J895" s="4"/>
    </row>
    <row r="896" spans="10:10" x14ac:dyDescent="0.25">
      <c r="J896" s="4"/>
    </row>
    <row r="897" spans="10:10" x14ac:dyDescent="0.25">
      <c r="J897" s="4"/>
    </row>
    <row r="898" spans="10:10" x14ac:dyDescent="0.25">
      <c r="J898" s="4"/>
    </row>
    <row r="899" spans="10:10" x14ac:dyDescent="0.25">
      <c r="J899" s="4"/>
    </row>
    <row r="900" spans="10:10" x14ac:dyDescent="0.25">
      <c r="J900" s="4"/>
    </row>
    <row r="901" spans="10:10" x14ac:dyDescent="0.25">
      <c r="J901" s="4"/>
    </row>
    <row r="902" spans="10:10" x14ac:dyDescent="0.25">
      <c r="J902" s="4"/>
    </row>
    <row r="903" spans="10:10" x14ac:dyDescent="0.25">
      <c r="J903" s="4"/>
    </row>
    <row r="904" spans="10:10" x14ac:dyDescent="0.25">
      <c r="J904" s="4"/>
    </row>
    <row r="905" spans="10:10" x14ac:dyDescent="0.25">
      <c r="J905" s="4"/>
    </row>
    <row r="906" spans="10:10" x14ac:dyDescent="0.25">
      <c r="J906" s="4"/>
    </row>
    <row r="907" spans="10:10" x14ac:dyDescent="0.25">
      <c r="J907" s="4"/>
    </row>
    <row r="908" spans="10:10" x14ac:dyDescent="0.25">
      <c r="J908" s="4"/>
    </row>
    <row r="909" spans="10:10" x14ac:dyDescent="0.25">
      <c r="J909" s="4"/>
    </row>
    <row r="910" spans="10:10" x14ac:dyDescent="0.25">
      <c r="J910" s="4"/>
    </row>
    <row r="911" spans="10:10" x14ac:dyDescent="0.25">
      <c r="J911" s="4"/>
    </row>
    <row r="912" spans="10:10" x14ac:dyDescent="0.25">
      <c r="J912" s="4"/>
    </row>
    <row r="913" spans="10:10" x14ac:dyDescent="0.25">
      <c r="J913" s="4"/>
    </row>
    <row r="914" spans="10:10" x14ac:dyDescent="0.25">
      <c r="J914" s="4"/>
    </row>
    <row r="915" spans="10:10" x14ac:dyDescent="0.25">
      <c r="J915" s="4"/>
    </row>
    <row r="916" spans="10:10" x14ac:dyDescent="0.25">
      <c r="J916" s="4"/>
    </row>
    <row r="917" spans="10:10" x14ac:dyDescent="0.25">
      <c r="J917" s="4"/>
    </row>
    <row r="918" spans="10:10" x14ac:dyDescent="0.25">
      <c r="J918" s="4"/>
    </row>
    <row r="919" spans="10:10" x14ac:dyDescent="0.25">
      <c r="J919" s="4"/>
    </row>
    <row r="920" spans="10:10" x14ac:dyDescent="0.25">
      <c r="J920" s="4"/>
    </row>
    <row r="921" spans="10:10" x14ac:dyDescent="0.25">
      <c r="J921" s="4"/>
    </row>
    <row r="922" spans="10:10" x14ac:dyDescent="0.25">
      <c r="J922" s="4"/>
    </row>
    <row r="923" spans="10:10" x14ac:dyDescent="0.25">
      <c r="J923" s="4"/>
    </row>
    <row r="924" spans="10:10" x14ac:dyDescent="0.25">
      <c r="J924" s="4"/>
    </row>
    <row r="925" spans="10:10" x14ac:dyDescent="0.25">
      <c r="J925" s="4"/>
    </row>
    <row r="926" spans="10:10" x14ac:dyDescent="0.25">
      <c r="J926" s="4"/>
    </row>
    <row r="927" spans="10:10" x14ac:dyDescent="0.25">
      <c r="J927" s="4"/>
    </row>
    <row r="928" spans="10:10" x14ac:dyDescent="0.25">
      <c r="J928" s="4"/>
    </row>
    <row r="929" spans="10:10" x14ac:dyDescent="0.25">
      <c r="J929" s="4"/>
    </row>
    <row r="930" spans="10:10" x14ac:dyDescent="0.25">
      <c r="J930" s="4"/>
    </row>
    <row r="931" spans="10:10" x14ac:dyDescent="0.25">
      <c r="J931" s="4"/>
    </row>
    <row r="932" spans="10:10" x14ac:dyDescent="0.25">
      <c r="J932" s="4"/>
    </row>
    <row r="933" spans="10:10" x14ac:dyDescent="0.25">
      <c r="J933" s="4"/>
    </row>
    <row r="934" spans="10:10" x14ac:dyDescent="0.25">
      <c r="J934" s="4"/>
    </row>
    <row r="935" spans="10:10" x14ac:dyDescent="0.25">
      <c r="J935" s="4"/>
    </row>
    <row r="936" spans="10:10" x14ac:dyDescent="0.25">
      <c r="J936" s="4"/>
    </row>
    <row r="937" spans="10:10" x14ac:dyDescent="0.25">
      <c r="J937" s="4"/>
    </row>
    <row r="938" spans="10:10" x14ac:dyDescent="0.25">
      <c r="J938" s="4"/>
    </row>
    <row r="939" spans="10:10" x14ac:dyDescent="0.25">
      <c r="J939" s="4"/>
    </row>
    <row r="940" spans="10:10" x14ac:dyDescent="0.25">
      <c r="J940" s="4"/>
    </row>
    <row r="941" spans="10:10" x14ac:dyDescent="0.25">
      <c r="J941" s="4"/>
    </row>
    <row r="942" spans="10:10" x14ac:dyDescent="0.25">
      <c r="J942" s="4"/>
    </row>
    <row r="943" spans="10:10" x14ac:dyDescent="0.25">
      <c r="J943" s="4"/>
    </row>
    <row r="944" spans="10:10" x14ac:dyDescent="0.25">
      <c r="J944" s="4"/>
    </row>
    <row r="945" spans="10:10" x14ac:dyDescent="0.25">
      <c r="J945" s="4"/>
    </row>
    <row r="946" spans="10:10" x14ac:dyDescent="0.25">
      <c r="J946" s="4"/>
    </row>
    <row r="947" spans="10:10" x14ac:dyDescent="0.25">
      <c r="J947" s="4"/>
    </row>
    <row r="948" spans="10:10" x14ac:dyDescent="0.25">
      <c r="J948" s="4"/>
    </row>
    <row r="949" spans="10:10" x14ac:dyDescent="0.25">
      <c r="J949" s="4"/>
    </row>
    <row r="950" spans="10:10" x14ac:dyDescent="0.25">
      <c r="J950" s="4"/>
    </row>
    <row r="951" spans="10:10" x14ac:dyDescent="0.25">
      <c r="J951" s="4"/>
    </row>
    <row r="952" spans="10:10" x14ac:dyDescent="0.25">
      <c r="J952" s="4"/>
    </row>
    <row r="953" spans="10:10" x14ac:dyDescent="0.25">
      <c r="J953" s="4"/>
    </row>
    <row r="954" spans="10:10" x14ac:dyDescent="0.25">
      <c r="J954" s="4"/>
    </row>
    <row r="955" spans="10:10" x14ac:dyDescent="0.25">
      <c r="J955" s="4"/>
    </row>
    <row r="956" spans="10:10" x14ac:dyDescent="0.25">
      <c r="J956" s="4"/>
    </row>
    <row r="957" spans="10:10" x14ac:dyDescent="0.25">
      <c r="J957" s="4"/>
    </row>
    <row r="958" spans="10:10" x14ac:dyDescent="0.25">
      <c r="J958" s="4"/>
    </row>
    <row r="959" spans="10:10" x14ac:dyDescent="0.25">
      <c r="J959" s="4"/>
    </row>
    <row r="960" spans="10:10" x14ac:dyDescent="0.25">
      <c r="J960" s="4"/>
    </row>
    <row r="961" spans="10:10" x14ac:dyDescent="0.25">
      <c r="J961" s="4"/>
    </row>
    <row r="962" spans="10:10" x14ac:dyDescent="0.25">
      <c r="J962" s="4"/>
    </row>
    <row r="963" spans="10:10" x14ac:dyDescent="0.25">
      <c r="J963" s="4"/>
    </row>
    <row r="964" spans="10:10" x14ac:dyDescent="0.25">
      <c r="J964" s="4"/>
    </row>
    <row r="965" spans="10:10" x14ac:dyDescent="0.25">
      <c r="J965" s="4"/>
    </row>
    <row r="966" spans="10:10" x14ac:dyDescent="0.25">
      <c r="J966" s="4"/>
    </row>
    <row r="967" spans="10:10" x14ac:dyDescent="0.25">
      <c r="J967" s="4"/>
    </row>
    <row r="968" spans="10:10" x14ac:dyDescent="0.25">
      <c r="J968" s="4"/>
    </row>
    <row r="969" spans="10:10" x14ac:dyDescent="0.25">
      <c r="J969" s="4"/>
    </row>
    <row r="970" spans="10:10" x14ac:dyDescent="0.25">
      <c r="J970" s="4"/>
    </row>
    <row r="971" spans="10:10" x14ac:dyDescent="0.25">
      <c r="J971" s="4"/>
    </row>
    <row r="972" spans="10:10" x14ac:dyDescent="0.25">
      <c r="J972" s="4"/>
    </row>
    <row r="973" spans="10:10" x14ac:dyDescent="0.25">
      <c r="J973" s="4"/>
    </row>
    <row r="974" spans="10:10" x14ac:dyDescent="0.25">
      <c r="J974" s="4"/>
    </row>
    <row r="975" spans="10:10" x14ac:dyDescent="0.25">
      <c r="J975" s="4"/>
    </row>
    <row r="976" spans="10:10" x14ac:dyDescent="0.25">
      <c r="J976" s="4"/>
    </row>
    <row r="977" spans="10:10" x14ac:dyDescent="0.25">
      <c r="J977" s="4"/>
    </row>
    <row r="978" spans="10:10" x14ac:dyDescent="0.25">
      <c r="J978" s="4"/>
    </row>
    <row r="979" spans="10:10" x14ac:dyDescent="0.25">
      <c r="J979" s="4"/>
    </row>
    <row r="980" spans="10:10" x14ac:dyDescent="0.25">
      <c r="J980" s="4"/>
    </row>
    <row r="981" spans="10:10" x14ac:dyDescent="0.25">
      <c r="J981" s="4"/>
    </row>
    <row r="982" spans="10:10" x14ac:dyDescent="0.25">
      <c r="J982" s="4"/>
    </row>
    <row r="983" spans="10:10" x14ac:dyDescent="0.25">
      <c r="J983" s="4"/>
    </row>
    <row r="984" spans="10:10" x14ac:dyDescent="0.25">
      <c r="J984" s="4"/>
    </row>
    <row r="985" spans="10:10" x14ac:dyDescent="0.25">
      <c r="J985" s="4"/>
    </row>
    <row r="986" spans="10:10" x14ac:dyDescent="0.25">
      <c r="J986" s="4"/>
    </row>
    <row r="987" spans="10:10" x14ac:dyDescent="0.25">
      <c r="J987" s="4"/>
    </row>
    <row r="988" spans="10:10" x14ac:dyDescent="0.25">
      <c r="J988" s="4"/>
    </row>
    <row r="989" spans="10:10" x14ac:dyDescent="0.25">
      <c r="J989" s="4"/>
    </row>
    <row r="990" spans="10:10" x14ac:dyDescent="0.25">
      <c r="J990" s="4"/>
    </row>
    <row r="991" spans="10:10" x14ac:dyDescent="0.25">
      <c r="J991" s="4"/>
    </row>
    <row r="992" spans="10:10" x14ac:dyDescent="0.25">
      <c r="J992" s="4"/>
    </row>
    <row r="993" spans="10:10" x14ac:dyDescent="0.25">
      <c r="J993" s="4"/>
    </row>
    <row r="994" spans="10:10" x14ac:dyDescent="0.25">
      <c r="J994" s="4"/>
    </row>
    <row r="995" spans="10:10" x14ac:dyDescent="0.25">
      <c r="J995" s="4"/>
    </row>
    <row r="996" spans="10:10" x14ac:dyDescent="0.25">
      <c r="J996" s="4"/>
    </row>
    <row r="997" spans="10:10" x14ac:dyDescent="0.25">
      <c r="J997" s="4"/>
    </row>
    <row r="998" spans="10:10" x14ac:dyDescent="0.25">
      <c r="J998" s="4"/>
    </row>
    <row r="999" spans="10:10" x14ac:dyDescent="0.25">
      <c r="J999" s="4"/>
    </row>
    <row r="1000" spans="10:10" x14ac:dyDescent="0.25">
      <c r="J1000" s="4"/>
    </row>
    <row r="1001" spans="10:10" x14ac:dyDescent="0.25">
      <c r="J1001" s="4"/>
    </row>
    <row r="1002" spans="10:10" x14ac:dyDescent="0.25">
      <c r="J1002" s="4"/>
    </row>
    <row r="1003" spans="10:10" x14ac:dyDescent="0.25">
      <c r="J1003" s="4"/>
    </row>
    <row r="1004" spans="10:10" x14ac:dyDescent="0.25">
      <c r="J1004" s="4"/>
    </row>
    <row r="1005" spans="10:10" x14ac:dyDescent="0.25">
      <c r="J1005" s="4"/>
    </row>
    <row r="1006" spans="10:10" x14ac:dyDescent="0.25">
      <c r="J1006" s="4"/>
    </row>
    <row r="1007" spans="10:10" x14ac:dyDescent="0.25">
      <c r="J1007" s="4"/>
    </row>
    <row r="1008" spans="10:10" x14ac:dyDescent="0.25">
      <c r="J1008" s="4"/>
    </row>
    <row r="1009" spans="10:10" x14ac:dyDescent="0.25">
      <c r="J1009" s="4"/>
    </row>
    <row r="1010" spans="10:10" x14ac:dyDescent="0.25">
      <c r="J1010" s="4"/>
    </row>
    <row r="1011" spans="10:10" x14ac:dyDescent="0.25">
      <c r="J1011" s="4"/>
    </row>
    <row r="1012" spans="10:10" x14ac:dyDescent="0.25">
      <c r="J1012" s="4"/>
    </row>
    <row r="1013" spans="10:10" x14ac:dyDescent="0.25">
      <c r="J1013" s="4"/>
    </row>
    <row r="1014" spans="10:10" x14ac:dyDescent="0.25">
      <c r="J1014" s="4"/>
    </row>
    <row r="1015" spans="10:10" x14ac:dyDescent="0.25">
      <c r="J1015" s="4"/>
    </row>
    <row r="1016" spans="10:10" x14ac:dyDescent="0.25">
      <c r="J1016" s="4"/>
    </row>
    <row r="1017" spans="10:10" x14ac:dyDescent="0.25">
      <c r="J1017" s="4"/>
    </row>
    <row r="1018" spans="10:10" x14ac:dyDescent="0.25">
      <c r="J1018" s="4"/>
    </row>
    <row r="1019" spans="10:10" x14ac:dyDescent="0.25">
      <c r="J1019" s="4"/>
    </row>
    <row r="1020" spans="10:10" x14ac:dyDescent="0.25">
      <c r="J1020" s="4"/>
    </row>
    <row r="1021" spans="10:10" x14ac:dyDescent="0.25">
      <c r="J1021" s="4"/>
    </row>
    <row r="1022" spans="10:10" x14ac:dyDescent="0.25">
      <c r="J1022" s="4"/>
    </row>
    <row r="1023" spans="10:10" x14ac:dyDescent="0.25">
      <c r="J1023" s="4"/>
    </row>
    <row r="1024" spans="10:10" x14ac:dyDescent="0.25">
      <c r="J1024" s="4"/>
    </row>
    <row r="1025" spans="10:10" x14ac:dyDescent="0.25">
      <c r="J1025" s="4"/>
    </row>
    <row r="1026" spans="10:10" x14ac:dyDescent="0.25">
      <c r="J1026" s="4"/>
    </row>
    <row r="1027" spans="10:10" x14ac:dyDescent="0.25">
      <c r="J1027" s="4"/>
    </row>
    <row r="1028" spans="10:10" x14ac:dyDescent="0.25">
      <c r="J1028" s="4"/>
    </row>
    <row r="1029" spans="10:10" x14ac:dyDescent="0.25">
      <c r="J1029" s="4"/>
    </row>
    <row r="1030" spans="10:10" x14ac:dyDescent="0.25">
      <c r="J1030" s="4"/>
    </row>
    <row r="1031" spans="10:10" x14ac:dyDescent="0.25">
      <c r="J1031" s="4"/>
    </row>
    <row r="1032" spans="10:10" x14ac:dyDescent="0.25">
      <c r="J1032" s="4"/>
    </row>
    <row r="1033" spans="10:10" x14ac:dyDescent="0.25">
      <c r="J1033" s="4"/>
    </row>
    <row r="1034" spans="10:10" x14ac:dyDescent="0.25">
      <c r="J1034" s="4"/>
    </row>
    <row r="1035" spans="10:10" x14ac:dyDescent="0.25">
      <c r="J1035" s="4"/>
    </row>
    <row r="1036" spans="10:10" x14ac:dyDescent="0.25">
      <c r="J1036" s="4"/>
    </row>
    <row r="1037" spans="10:10" x14ac:dyDescent="0.25">
      <c r="J1037" s="4"/>
    </row>
    <row r="1038" spans="10:10" x14ac:dyDescent="0.25">
      <c r="J1038" s="4"/>
    </row>
    <row r="1039" spans="10:10" x14ac:dyDescent="0.25">
      <c r="J1039" s="4"/>
    </row>
    <row r="1040" spans="10:10" x14ac:dyDescent="0.25">
      <c r="J1040" s="4"/>
    </row>
    <row r="1041" spans="10:10" x14ac:dyDescent="0.25">
      <c r="J1041" s="4"/>
    </row>
    <row r="1042" spans="10:10" x14ac:dyDescent="0.25">
      <c r="J1042" s="4"/>
    </row>
    <row r="1043" spans="10:10" x14ac:dyDescent="0.25">
      <c r="J1043" s="4"/>
    </row>
    <row r="1044" spans="10:10" x14ac:dyDescent="0.25">
      <c r="J1044" s="4"/>
    </row>
    <row r="1045" spans="10:10" x14ac:dyDescent="0.25">
      <c r="J1045" s="4"/>
    </row>
    <row r="1046" spans="10:10" x14ac:dyDescent="0.25">
      <c r="J1046" s="4"/>
    </row>
    <row r="1047" spans="10:10" x14ac:dyDescent="0.25">
      <c r="J1047" s="4"/>
    </row>
    <row r="1048" spans="10:10" x14ac:dyDescent="0.25">
      <c r="J1048" s="4"/>
    </row>
    <row r="1049" spans="10:10" x14ac:dyDescent="0.25">
      <c r="J1049" s="4"/>
    </row>
    <row r="1050" spans="10:10" x14ac:dyDescent="0.25">
      <c r="J1050" s="4"/>
    </row>
    <row r="1051" spans="10:10" x14ac:dyDescent="0.25">
      <c r="J1051" s="4"/>
    </row>
    <row r="1052" spans="10:10" x14ac:dyDescent="0.25">
      <c r="J1052" s="4"/>
    </row>
    <row r="1053" spans="10:10" x14ac:dyDescent="0.25">
      <c r="J1053" s="4"/>
    </row>
    <row r="1054" spans="10:10" x14ac:dyDescent="0.25">
      <c r="J1054" s="4"/>
    </row>
    <row r="1055" spans="10:10" x14ac:dyDescent="0.25">
      <c r="J1055" s="4"/>
    </row>
    <row r="1056" spans="10:10" x14ac:dyDescent="0.25">
      <c r="J1056" s="4"/>
    </row>
    <row r="1057" spans="10:10" x14ac:dyDescent="0.25">
      <c r="J1057" s="4"/>
    </row>
    <row r="1058" spans="10:10" x14ac:dyDescent="0.25">
      <c r="J1058" s="4"/>
    </row>
    <row r="1059" spans="10:10" x14ac:dyDescent="0.25">
      <c r="J1059" s="4"/>
    </row>
    <row r="1060" spans="10:10" x14ac:dyDescent="0.25">
      <c r="J1060" s="4"/>
    </row>
    <row r="1061" spans="10:10" x14ac:dyDescent="0.25">
      <c r="J1061" s="4"/>
    </row>
    <row r="1062" spans="10:10" x14ac:dyDescent="0.25">
      <c r="J1062" s="4"/>
    </row>
    <row r="1063" spans="10:10" x14ac:dyDescent="0.25">
      <c r="J1063" s="4"/>
    </row>
    <row r="1064" spans="10:10" x14ac:dyDescent="0.25">
      <c r="J1064" s="4"/>
    </row>
    <row r="1065" spans="10:10" x14ac:dyDescent="0.25">
      <c r="J1065" s="4"/>
    </row>
    <row r="1066" spans="10:10" x14ac:dyDescent="0.25">
      <c r="J1066" s="4"/>
    </row>
    <row r="1067" spans="10:10" x14ac:dyDescent="0.25">
      <c r="J1067" s="4"/>
    </row>
    <row r="1068" spans="10:10" x14ac:dyDescent="0.25">
      <c r="J1068" s="4"/>
    </row>
    <row r="1069" spans="10:10" x14ac:dyDescent="0.25">
      <c r="J1069" s="4"/>
    </row>
    <row r="1070" spans="10:10" x14ac:dyDescent="0.25">
      <c r="J1070" s="4"/>
    </row>
    <row r="1071" spans="10:10" x14ac:dyDescent="0.25">
      <c r="J1071" s="4"/>
    </row>
    <row r="1072" spans="10:10" x14ac:dyDescent="0.25">
      <c r="J1072" s="4"/>
    </row>
    <row r="1073" spans="10:10" x14ac:dyDescent="0.25">
      <c r="J1073" s="4"/>
    </row>
    <row r="1074" spans="10:10" x14ac:dyDescent="0.25">
      <c r="J1074" s="4"/>
    </row>
    <row r="1075" spans="10:10" x14ac:dyDescent="0.25">
      <c r="J1075" s="4"/>
    </row>
    <row r="1076" spans="10:10" x14ac:dyDescent="0.25">
      <c r="J1076" s="4"/>
    </row>
    <row r="1077" spans="10:10" x14ac:dyDescent="0.25">
      <c r="J1077" s="4"/>
    </row>
    <row r="1078" spans="10:10" x14ac:dyDescent="0.25">
      <c r="J1078" s="4"/>
    </row>
    <row r="1079" spans="10:10" x14ac:dyDescent="0.25">
      <c r="J1079" s="4"/>
    </row>
    <row r="1080" spans="10:10" x14ac:dyDescent="0.25">
      <c r="J1080" s="4"/>
    </row>
    <row r="1081" spans="10:10" x14ac:dyDescent="0.25">
      <c r="J1081" s="4"/>
    </row>
    <row r="1082" spans="10:10" x14ac:dyDescent="0.25">
      <c r="J1082" s="4"/>
    </row>
    <row r="1083" spans="10:10" x14ac:dyDescent="0.25">
      <c r="J1083" s="4"/>
    </row>
    <row r="1084" spans="10:10" x14ac:dyDescent="0.25">
      <c r="J1084" s="4"/>
    </row>
    <row r="1085" spans="10:10" x14ac:dyDescent="0.25">
      <c r="J1085" s="4"/>
    </row>
    <row r="1086" spans="10:10" x14ac:dyDescent="0.25">
      <c r="J1086" s="4"/>
    </row>
    <row r="1087" spans="10:10" x14ac:dyDescent="0.25">
      <c r="J1087" s="4"/>
    </row>
    <row r="1088" spans="10:10" x14ac:dyDescent="0.25">
      <c r="J1088" s="4"/>
    </row>
    <row r="1089" spans="10:10" x14ac:dyDescent="0.25">
      <c r="J1089" s="4"/>
    </row>
    <row r="1090" spans="10:10" x14ac:dyDescent="0.25">
      <c r="J1090" s="4"/>
    </row>
    <row r="1091" spans="10:10" x14ac:dyDescent="0.25">
      <c r="J1091" s="4"/>
    </row>
    <row r="1092" spans="10:10" x14ac:dyDescent="0.25">
      <c r="J1092" s="4"/>
    </row>
    <row r="1093" spans="10:10" x14ac:dyDescent="0.25">
      <c r="J1093" s="4"/>
    </row>
    <row r="1094" spans="10:10" x14ac:dyDescent="0.25">
      <c r="J1094" s="4"/>
    </row>
    <row r="1095" spans="10:10" x14ac:dyDescent="0.25">
      <c r="J1095" s="4"/>
    </row>
    <row r="1096" spans="10:10" x14ac:dyDescent="0.25">
      <c r="J1096" s="4"/>
    </row>
    <row r="1097" spans="10:10" x14ac:dyDescent="0.25">
      <c r="J1097" s="4"/>
    </row>
    <row r="1098" spans="10:10" x14ac:dyDescent="0.25">
      <c r="J1098" s="4"/>
    </row>
    <row r="1099" spans="10:10" x14ac:dyDescent="0.25">
      <c r="J1099" s="4"/>
    </row>
    <row r="1100" spans="10:10" x14ac:dyDescent="0.25">
      <c r="J1100" s="4"/>
    </row>
    <row r="1101" spans="10:10" x14ac:dyDescent="0.25">
      <c r="J1101" s="4"/>
    </row>
    <row r="1102" spans="10:10" x14ac:dyDescent="0.25">
      <c r="J1102" s="4"/>
    </row>
    <row r="1103" spans="10:10" x14ac:dyDescent="0.25">
      <c r="J1103" s="4"/>
    </row>
    <row r="1104" spans="10:10" x14ac:dyDescent="0.25">
      <c r="J1104" s="4"/>
    </row>
    <row r="1105" spans="10:10" x14ac:dyDescent="0.25">
      <c r="J1105" s="4"/>
    </row>
    <row r="1106" spans="10:10" x14ac:dyDescent="0.25">
      <c r="J1106" s="4"/>
    </row>
    <row r="1107" spans="10:10" x14ac:dyDescent="0.25">
      <c r="J1107" s="4"/>
    </row>
    <row r="1108" spans="10:10" x14ac:dyDescent="0.25">
      <c r="J1108" s="4"/>
    </row>
    <row r="1109" spans="10:10" x14ac:dyDescent="0.25">
      <c r="J1109" s="4"/>
    </row>
    <row r="1110" spans="10:10" x14ac:dyDescent="0.25">
      <c r="J1110" s="4"/>
    </row>
    <row r="1111" spans="10:10" x14ac:dyDescent="0.25">
      <c r="J1111" s="4"/>
    </row>
    <row r="1112" spans="10:10" x14ac:dyDescent="0.25">
      <c r="J1112" s="4"/>
    </row>
    <row r="1113" spans="10:10" x14ac:dyDescent="0.25">
      <c r="J1113" s="4"/>
    </row>
    <row r="1114" spans="10:10" x14ac:dyDescent="0.25">
      <c r="J1114" s="4"/>
    </row>
    <row r="1115" spans="10:10" x14ac:dyDescent="0.25">
      <c r="J1115" s="4"/>
    </row>
    <row r="1116" spans="10:10" x14ac:dyDescent="0.25">
      <c r="J1116" s="4"/>
    </row>
    <row r="1117" spans="10:10" x14ac:dyDescent="0.25">
      <c r="J1117" s="4"/>
    </row>
    <row r="1118" spans="10:10" x14ac:dyDescent="0.25">
      <c r="J1118" s="4"/>
    </row>
    <row r="1119" spans="10:10" x14ac:dyDescent="0.25">
      <c r="J1119" s="4"/>
    </row>
    <row r="1120" spans="10:10" x14ac:dyDescent="0.25">
      <c r="J1120" s="4"/>
    </row>
    <row r="1121" spans="10:10" x14ac:dyDescent="0.25">
      <c r="J1121" s="4"/>
    </row>
    <row r="1122" spans="10:10" x14ac:dyDescent="0.25">
      <c r="J1122" s="4"/>
    </row>
    <row r="1123" spans="10:10" x14ac:dyDescent="0.25">
      <c r="J1123" s="4"/>
    </row>
    <row r="1124" spans="10:10" x14ac:dyDescent="0.25">
      <c r="J1124" s="4"/>
    </row>
    <row r="1125" spans="10:10" x14ac:dyDescent="0.25">
      <c r="J1125" s="4"/>
    </row>
    <row r="1126" spans="10:10" x14ac:dyDescent="0.25">
      <c r="J1126" s="4"/>
    </row>
    <row r="1127" spans="10:10" x14ac:dyDescent="0.25">
      <c r="J1127" s="4"/>
    </row>
    <row r="1128" spans="10:10" x14ac:dyDescent="0.25">
      <c r="J1128" s="4"/>
    </row>
    <row r="1129" spans="10:10" x14ac:dyDescent="0.25">
      <c r="J1129" s="4"/>
    </row>
    <row r="1130" spans="10:10" x14ac:dyDescent="0.25">
      <c r="J1130" s="4"/>
    </row>
    <row r="1131" spans="10:10" x14ac:dyDescent="0.25">
      <c r="J1131" s="4"/>
    </row>
    <row r="1132" spans="10:10" x14ac:dyDescent="0.25">
      <c r="J1132" s="4"/>
    </row>
    <row r="1133" spans="10:10" x14ac:dyDescent="0.25">
      <c r="J1133" s="4"/>
    </row>
    <row r="1134" spans="10:10" x14ac:dyDescent="0.25">
      <c r="J1134" s="4"/>
    </row>
    <row r="1135" spans="10:10" x14ac:dyDescent="0.25">
      <c r="J1135" s="4"/>
    </row>
    <row r="1136" spans="10:10" x14ac:dyDescent="0.25">
      <c r="J1136" s="4"/>
    </row>
    <row r="1137" spans="10:10" x14ac:dyDescent="0.25">
      <c r="J1137" s="4"/>
    </row>
    <row r="1138" spans="10:10" x14ac:dyDescent="0.25">
      <c r="J1138" s="4"/>
    </row>
    <row r="1139" spans="10:10" x14ac:dyDescent="0.25">
      <c r="J1139" s="4"/>
    </row>
    <row r="1140" spans="10:10" x14ac:dyDescent="0.25">
      <c r="J1140" s="4"/>
    </row>
    <row r="1141" spans="10:10" x14ac:dyDescent="0.25">
      <c r="J1141" s="4"/>
    </row>
    <row r="1142" spans="10:10" x14ac:dyDescent="0.25">
      <c r="J1142" s="4"/>
    </row>
    <row r="1143" spans="10:10" x14ac:dyDescent="0.25">
      <c r="J1143" s="4"/>
    </row>
    <row r="1144" spans="10:10" x14ac:dyDescent="0.25">
      <c r="J1144" s="4"/>
    </row>
    <row r="1145" spans="10:10" x14ac:dyDescent="0.25">
      <c r="J1145" s="4"/>
    </row>
    <row r="1146" spans="10:10" x14ac:dyDescent="0.25">
      <c r="J1146" s="4"/>
    </row>
    <row r="1147" spans="10:10" x14ac:dyDescent="0.25">
      <c r="J1147" s="4"/>
    </row>
    <row r="1148" spans="10:10" x14ac:dyDescent="0.25">
      <c r="J1148" s="4"/>
    </row>
    <row r="1149" spans="10:10" x14ac:dyDescent="0.25">
      <c r="J1149" s="4"/>
    </row>
    <row r="1150" spans="10:10" x14ac:dyDescent="0.25">
      <c r="J1150" s="4"/>
    </row>
    <row r="1151" spans="10:10" x14ac:dyDescent="0.25">
      <c r="J1151" s="4"/>
    </row>
    <row r="1152" spans="10:10" x14ac:dyDescent="0.25">
      <c r="J1152" s="4"/>
    </row>
    <row r="1153" spans="10:10" x14ac:dyDescent="0.25">
      <c r="J1153" s="4"/>
    </row>
    <row r="1154" spans="10:10" x14ac:dyDescent="0.25">
      <c r="J1154" s="4"/>
    </row>
    <row r="1155" spans="10:10" x14ac:dyDescent="0.25">
      <c r="J1155" s="4"/>
    </row>
    <row r="1156" spans="10:10" x14ac:dyDescent="0.25">
      <c r="J1156" s="4"/>
    </row>
    <row r="1157" spans="10:10" x14ac:dyDescent="0.25">
      <c r="J1157" s="4"/>
    </row>
    <row r="1158" spans="10:10" x14ac:dyDescent="0.25">
      <c r="J1158" s="4"/>
    </row>
    <row r="1159" spans="10:10" x14ac:dyDescent="0.25">
      <c r="J1159" s="4"/>
    </row>
    <row r="1160" spans="10:10" x14ac:dyDescent="0.25">
      <c r="J1160" s="4"/>
    </row>
    <row r="1161" spans="10:10" x14ac:dyDescent="0.25">
      <c r="J1161" s="4"/>
    </row>
    <row r="1162" spans="10:10" x14ac:dyDescent="0.25">
      <c r="J1162" s="4"/>
    </row>
    <row r="1163" spans="10:10" x14ac:dyDescent="0.25">
      <c r="J1163" s="4"/>
    </row>
    <row r="1164" spans="10:10" x14ac:dyDescent="0.25">
      <c r="J1164" s="4"/>
    </row>
    <row r="1165" spans="10:10" x14ac:dyDescent="0.25">
      <c r="J1165" s="4"/>
    </row>
    <row r="1166" spans="10:10" x14ac:dyDescent="0.25">
      <c r="J1166" s="4"/>
    </row>
    <row r="1167" spans="10:10" x14ac:dyDescent="0.25">
      <c r="J1167" s="4"/>
    </row>
    <row r="1168" spans="10:10" x14ac:dyDescent="0.25">
      <c r="J1168" s="4"/>
    </row>
    <row r="1169" spans="10:10" x14ac:dyDescent="0.25">
      <c r="J1169" s="4"/>
    </row>
    <row r="1170" spans="10:10" x14ac:dyDescent="0.25">
      <c r="J1170" s="4"/>
    </row>
    <row r="1171" spans="10:10" x14ac:dyDescent="0.25">
      <c r="J1171" s="4"/>
    </row>
    <row r="1172" spans="10:10" x14ac:dyDescent="0.25">
      <c r="J1172" s="4"/>
    </row>
    <row r="1173" spans="10:10" x14ac:dyDescent="0.25">
      <c r="J1173" s="4"/>
    </row>
    <row r="1174" spans="10:10" x14ac:dyDescent="0.25">
      <c r="J1174" s="4"/>
    </row>
    <row r="1175" spans="10:10" x14ac:dyDescent="0.25">
      <c r="J1175" s="4"/>
    </row>
    <row r="1176" spans="10:10" x14ac:dyDescent="0.25">
      <c r="J1176" s="4"/>
    </row>
    <row r="1177" spans="10:10" x14ac:dyDescent="0.25">
      <c r="J1177" s="4"/>
    </row>
    <row r="1178" spans="10:10" x14ac:dyDescent="0.25">
      <c r="J1178" s="4"/>
    </row>
    <row r="1179" spans="10:10" x14ac:dyDescent="0.25">
      <c r="J1179" s="4"/>
    </row>
    <row r="1180" spans="10:10" x14ac:dyDescent="0.25">
      <c r="J1180" s="4"/>
    </row>
    <row r="1181" spans="10:10" x14ac:dyDescent="0.25">
      <c r="J1181" s="4"/>
    </row>
    <row r="1182" spans="10:10" x14ac:dyDescent="0.25">
      <c r="J1182" s="4"/>
    </row>
    <row r="1183" spans="10:10" x14ac:dyDescent="0.25">
      <c r="J1183" s="4"/>
    </row>
    <row r="1184" spans="10:10" x14ac:dyDescent="0.25">
      <c r="J1184" s="4"/>
    </row>
    <row r="1185" spans="10:10" x14ac:dyDescent="0.25">
      <c r="J1185" s="4"/>
    </row>
    <row r="1186" spans="10:10" x14ac:dyDescent="0.25">
      <c r="J1186" s="4"/>
    </row>
    <row r="1187" spans="10:10" x14ac:dyDescent="0.25">
      <c r="J1187" s="4"/>
    </row>
    <row r="1188" spans="10:10" x14ac:dyDescent="0.25">
      <c r="J1188" s="4"/>
    </row>
    <row r="1189" spans="10:10" x14ac:dyDescent="0.25">
      <c r="J1189" s="4"/>
    </row>
    <row r="1190" spans="10:10" x14ac:dyDescent="0.25">
      <c r="J1190" s="4"/>
    </row>
    <row r="1191" spans="10:10" x14ac:dyDescent="0.25">
      <c r="J1191" s="4"/>
    </row>
    <row r="1192" spans="10:10" x14ac:dyDescent="0.25">
      <c r="J1192" s="4"/>
    </row>
    <row r="1193" spans="10:10" x14ac:dyDescent="0.25">
      <c r="J1193" s="4"/>
    </row>
    <row r="1194" spans="10:10" x14ac:dyDescent="0.25">
      <c r="J1194" s="4"/>
    </row>
    <row r="1195" spans="10:10" x14ac:dyDescent="0.25">
      <c r="J1195" s="4"/>
    </row>
    <row r="1196" spans="10:10" x14ac:dyDescent="0.25">
      <c r="J1196" s="4"/>
    </row>
    <row r="1197" spans="10:10" x14ac:dyDescent="0.25">
      <c r="J1197" s="4"/>
    </row>
    <row r="1198" spans="10:10" x14ac:dyDescent="0.25">
      <c r="J1198" s="4"/>
    </row>
    <row r="1199" spans="10:10" x14ac:dyDescent="0.25">
      <c r="J1199" s="4"/>
    </row>
    <row r="1200" spans="10:10" x14ac:dyDescent="0.25">
      <c r="J1200" s="4"/>
    </row>
    <row r="1201" spans="10:10" x14ac:dyDescent="0.25">
      <c r="J1201" s="4"/>
    </row>
    <row r="1202" spans="10:10" x14ac:dyDescent="0.25">
      <c r="J1202" s="4"/>
    </row>
    <row r="1203" spans="10:10" x14ac:dyDescent="0.25">
      <c r="J1203" s="4"/>
    </row>
    <row r="1204" spans="10:10" x14ac:dyDescent="0.25">
      <c r="J1204" s="4"/>
    </row>
    <row r="1205" spans="10:10" x14ac:dyDescent="0.25">
      <c r="J1205" s="4"/>
    </row>
    <row r="1206" spans="10:10" x14ac:dyDescent="0.25">
      <c r="J1206" s="4"/>
    </row>
    <row r="1207" spans="10:10" x14ac:dyDescent="0.25">
      <c r="J1207" s="4"/>
    </row>
    <row r="1208" spans="10:10" x14ac:dyDescent="0.25">
      <c r="J1208" s="4"/>
    </row>
    <row r="1209" spans="10:10" x14ac:dyDescent="0.25">
      <c r="J1209" s="4"/>
    </row>
    <row r="1210" spans="10:10" x14ac:dyDescent="0.25">
      <c r="J1210" s="4"/>
    </row>
    <row r="1211" spans="10:10" x14ac:dyDescent="0.25">
      <c r="J1211" s="4"/>
    </row>
    <row r="1212" spans="10:10" x14ac:dyDescent="0.25">
      <c r="J1212" s="4"/>
    </row>
    <row r="1213" spans="10:10" x14ac:dyDescent="0.25">
      <c r="J1213" s="4"/>
    </row>
    <row r="1214" spans="10:10" x14ac:dyDescent="0.25">
      <c r="J1214" s="4"/>
    </row>
    <row r="1215" spans="10:10" x14ac:dyDescent="0.25">
      <c r="J1215" s="4"/>
    </row>
    <row r="1216" spans="10:10" x14ac:dyDescent="0.25">
      <c r="J1216" s="4"/>
    </row>
    <row r="1217" spans="10:10" x14ac:dyDescent="0.25">
      <c r="J1217" s="4"/>
    </row>
    <row r="1218" spans="10:10" x14ac:dyDescent="0.25">
      <c r="J1218" s="4"/>
    </row>
    <row r="1219" spans="10:10" x14ac:dyDescent="0.25">
      <c r="J1219" s="4"/>
    </row>
    <row r="1220" spans="10:10" x14ac:dyDescent="0.25">
      <c r="J1220" s="4"/>
    </row>
    <row r="1221" spans="10:10" x14ac:dyDescent="0.25">
      <c r="J1221" s="4"/>
    </row>
    <row r="1222" spans="10:10" x14ac:dyDescent="0.25">
      <c r="J1222" s="4"/>
    </row>
    <row r="1223" spans="10:10" x14ac:dyDescent="0.25">
      <c r="J1223" s="4"/>
    </row>
    <row r="1224" spans="10:10" x14ac:dyDescent="0.25">
      <c r="J1224" s="4"/>
    </row>
    <row r="1225" spans="10:10" x14ac:dyDescent="0.25">
      <c r="J1225" s="4"/>
    </row>
    <row r="1226" spans="10:10" x14ac:dyDescent="0.25">
      <c r="J1226" s="4"/>
    </row>
    <row r="1227" spans="10:10" x14ac:dyDescent="0.25">
      <c r="J1227" s="4"/>
    </row>
    <row r="1228" spans="10:10" x14ac:dyDescent="0.25">
      <c r="J1228" s="4"/>
    </row>
    <row r="1229" spans="10:10" x14ac:dyDescent="0.25">
      <c r="J1229" s="4"/>
    </row>
    <row r="1230" spans="10:10" x14ac:dyDescent="0.25">
      <c r="J1230" s="4"/>
    </row>
    <row r="1231" spans="10:10" x14ac:dyDescent="0.25">
      <c r="J1231" s="4"/>
    </row>
    <row r="1232" spans="10:10" x14ac:dyDescent="0.25">
      <c r="J1232" s="4"/>
    </row>
    <row r="1233" spans="10:10" x14ac:dyDescent="0.25">
      <c r="J1233" s="4"/>
    </row>
    <row r="1234" spans="10:10" x14ac:dyDescent="0.25">
      <c r="J1234" s="4"/>
    </row>
    <row r="1235" spans="10:10" x14ac:dyDescent="0.25">
      <c r="J1235" s="4"/>
    </row>
    <row r="1236" spans="10:10" x14ac:dyDescent="0.25">
      <c r="J1236" s="4"/>
    </row>
    <row r="1237" spans="10:10" x14ac:dyDescent="0.25">
      <c r="J1237" s="4"/>
    </row>
    <row r="1238" spans="10:10" x14ac:dyDescent="0.25">
      <c r="J1238" s="4"/>
    </row>
    <row r="1239" spans="10:10" x14ac:dyDescent="0.25">
      <c r="J1239" s="4"/>
    </row>
    <row r="1240" spans="10:10" x14ac:dyDescent="0.25">
      <c r="J1240" s="4"/>
    </row>
    <row r="1241" spans="10:10" x14ac:dyDescent="0.25">
      <c r="J1241" s="4"/>
    </row>
    <row r="1242" spans="10:10" x14ac:dyDescent="0.25">
      <c r="J1242" s="4"/>
    </row>
    <row r="1243" spans="10:10" x14ac:dyDescent="0.25">
      <c r="J1243" s="4"/>
    </row>
    <row r="1244" spans="10:10" x14ac:dyDescent="0.25">
      <c r="J1244" s="4"/>
    </row>
    <row r="1245" spans="10:10" x14ac:dyDescent="0.25">
      <c r="J1245" s="4"/>
    </row>
    <row r="1246" spans="10:10" x14ac:dyDescent="0.25">
      <c r="J1246" s="4"/>
    </row>
    <row r="1247" spans="10:10" x14ac:dyDescent="0.25">
      <c r="J1247" s="4"/>
    </row>
    <row r="1248" spans="10:10" x14ac:dyDescent="0.25">
      <c r="J1248" s="4"/>
    </row>
    <row r="1249" spans="10:10" x14ac:dyDescent="0.25">
      <c r="J1249" s="4"/>
    </row>
    <row r="1250" spans="10:10" x14ac:dyDescent="0.25">
      <c r="J1250" s="4"/>
    </row>
    <row r="1251" spans="10:10" x14ac:dyDescent="0.25">
      <c r="J1251" s="4"/>
    </row>
    <row r="1252" spans="10:10" x14ac:dyDescent="0.25">
      <c r="J1252" s="4"/>
    </row>
    <row r="1253" spans="10:10" x14ac:dyDescent="0.25">
      <c r="J1253" s="4"/>
    </row>
    <row r="1254" spans="10:10" x14ac:dyDescent="0.25">
      <c r="J1254" s="4"/>
    </row>
    <row r="1255" spans="10:10" x14ac:dyDescent="0.25">
      <c r="J1255" s="4"/>
    </row>
    <row r="1256" spans="10:10" x14ac:dyDescent="0.25">
      <c r="J1256" s="4"/>
    </row>
    <row r="1257" spans="10:10" x14ac:dyDescent="0.25">
      <c r="J1257" s="4"/>
    </row>
    <row r="1258" spans="10:10" x14ac:dyDescent="0.25">
      <c r="J1258" s="4"/>
    </row>
    <row r="1259" spans="10:10" x14ac:dyDescent="0.25">
      <c r="J1259" s="4"/>
    </row>
    <row r="1260" spans="10:10" x14ac:dyDescent="0.25">
      <c r="J1260" s="4"/>
    </row>
    <row r="1261" spans="10:10" x14ac:dyDescent="0.25">
      <c r="J1261" s="4"/>
    </row>
    <row r="1262" spans="10:10" x14ac:dyDescent="0.25">
      <c r="J1262" s="4"/>
    </row>
    <row r="1263" spans="10:10" x14ac:dyDescent="0.25">
      <c r="J1263" s="4"/>
    </row>
    <row r="1264" spans="10:10" x14ac:dyDescent="0.25">
      <c r="J1264" s="4"/>
    </row>
    <row r="1265" spans="10:10" x14ac:dyDescent="0.25">
      <c r="J1265" s="4"/>
    </row>
    <row r="1266" spans="10:10" x14ac:dyDescent="0.25">
      <c r="J1266" s="4"/>
    </row>
    <row r="1267" spans="10:10" x14ac:dyDescent="0.25">
      <c r="J1267" s="4"/>
    </row>
    <row r="1268" spans="10:10" x14ac:dyDescent="0.25">
      <c r="J1268" s="4"/>
    </row>
    <row r="1269" spans="10:10" x14ac:dyDescent="0.25">
      <c r="J1269" s="4"/>
    </row>
    <row r="1270" spans="10:10" x14ac:dyDescent="0.25">
      <c r="J1270" s="4"/>
    </row>
    <row r="1271" spans="10:10" x14ac:dyDescent="0.25">
      <c r="J1271" s="4"/>
    </row>
    <row r="1272" spans="10:10" x14ac:dyDescent="0.25">
      <c r="J1272" s="4"/>
    </row>
    <row r="1273" spans="10:10" x14ac:dyDescent="0.25">
      <c r="J1273" s="4"/>
    </row>
    <row r="1274" spans="10:10" x14ac:dyDescent="0.25">
      <c r="J1274" s="4"/>
    </row>
    <row r="1275" spans="10:10" x14ac:dyDescent="0.25">
      <c r="J1275" s="4"/>
    </row>
    <row r="1276" spans="10:10" x14ac:dyDescent="0.25">
      <c r="J1276" s="4"/>
    </row>
    <row r="1277" spans="10:10" x14ac:dyDescent="0.25">
      <c r="J1277" s="4"/>
    </row>
    <row r="1278" spans="10:10" x14ac:dyDescent="0.25">
      <c r="J1278" s="4"/>
    </row>
    <row r="1279" spans="10:10" x14ac:dyDescent="0.25">
      <c r="J1279" s="4"/>
    </row>
    <row r="1280" spans="10:10" x14ac:dyDescent="0.25">
      <c r="J1280" s="4"/>
    </row>
    <row r="1281" spans="10:10" x14ac:dyDescent="0.25">
      <c r="J1281" s="4"/>
    </row>
    <row r="1282" spans="10:10" x14ac:dyDescent="0.25">
      <c r="J1282" s="4"/>
    </row>
    <row r="1283" spans="10:10" x14ac:dyDescent="0.25">
      <c r="J1283" s="4"/>
    </row>
    <row r="1284" spans="10:10" x14ac:dyDescent="0.25">
      <c r="J1284" s="4"/>
    </row>
    <row r="1285" spans="10:10" x14ac:dyDescent="0.25">
      <c r="J1285" s="4"/>
    </row>
    <row r="1286" spans="10:10" x14ac:dyDescent="0.25">
      <c r="J1286" s="4"/>
    </row>
    <row r="1287" spans="10:10" x14ac:dyDescent="0.25">
      <c r="J1287" s="4"/>
    </row>
    <row r="1288" spans="10:10" x14ac:dyDescent="0.25">
      <c r="J1288" s="4"/>
    </row>
    <row r="1289" spans="10:10" x14ac:dyDescent="0.25">
      <c r="J1289" s="4"/>
    </row>
    <row r="1290" spans="10:10" x14ac:dyDescent="0.25">
      <c r="J1290" s="4"/>
    </row>
    <row r="1291" spans="10:10" x14ac:dyDescent="0.25">
      <c r="J1291" s="4"/>
    </row>
    <row r="1292" spans="10:10" x14ac:dyDescent="0.25">
      <c r="J1292" s="4"/>
    </row>
    <row r="1293" spans="10:10" x14ac:dyDescent="0.25">
      <c r="J1293" s="4"/>
    </row>
    <row r="1294" spans="10:10" x14ac:dyDescent="0.25">
      <c r="J1294" s="4"/>
    </row>
    <row r="1295" spans="10:10" x14ac:dyDescent="0.25">
      <c r="J1295" s="4"/>
    </row>
    <row r="1296" spans="10:10" x14ac:dyDescent="0.25">
      <c r="J1296" s="4"/>
    </row>
    <row r="1297" spans="10:10" x14ac:dyDescent="0.25">
      <c r="J1297" s="4"/>
    </row>
    <row r="1298" spans="10:10" x14ac:dyDescent="0.25">
      <c r="J1298" s="4"/>
    </row>
    <row r="1299" spans="10:10" x14ac:dyDescent="0.25">
      <c r="J1299" s="4"/>
    </row>
    <row r="1300" spans="10:10" x14ac:dyDescent="0.25">
      <c r="J1300" s="4"/>
    </row>
    <row r="1301" spans="10:10" x14ac:dyDescent="0.25">
      <c r="J1301" s="4"/>
    </row>
    <row r="1302" spans="10:10" x14ac:dyDescent="0.25">
      <c r="J1302" s="4"/>
    </row>
    <row r="1303" spans="10:10" x14ac:dyDescent="0.25">
      <c r="J1303" s="4"/>
    </row>
    <row r="1304" spans="10:10" x14ac:dyDescent="0.25">
      <c r="J1304" s="4"/>
    </row>
    <row r="1305" spans="10:10" x14ac:dyDescent="0.25">
      <c r="J1305" s="4"/>
    </row>
    <row r="1306" spans="10:10" x14ac:dyDescent="0.25">
      <c r="J1306" s="4"/>
    </row>
    <row r="1307" spans="10:10" x14ac:dyDescent="0.25">
      <c r="J1307" s="4"/>
    </row>
    <row r="1308" spans="10:10" x14ac:dyDescent="0.25">
      <c r="J1308" s="4"/>
    </row>
    <row r="1309" spans="10:10" x14ac:dyDescent="0.25">
      <c r="J1309" s="4"/>
    </row>
    <row r="1310" spans="10:10" x14ac:dyDescent="0.25">
      <c r="J1310" s="4"/>
    </row>
    <row r="1311" spans="10:10" x14ac:dyDescent="0.25">
      <c r="J1311" s="4"/>
    </row>
    <row r="1312" spans="10:10" x14ac:dyDescent="0.25">
      <c r="J1312" s="4"/>
    </row>
    <row r="1313" spans="10:10" x14ac:dyDescent="0.25">
      <c r="J1313" s="4"/>
    </row>
    <row r="1314" spans="10:10" x14ac:dyDescent="0.25">
      <c r="J1314" s="4"/>
    </row>
    <row r="1315" spans="10:10" x14ac:dyDescent="0.25">
      <c r="J1315" s="4"/>
    </row>
    <row r="1316" spans="10:10" x14ac:dyDescent="0.25">
      <c r="J1316" s="4"/>
    </row>
    <row r="1317" spans="10:10" x14ac:dyDescent="0.25">
      <c r="J1317" s="4"/>
    </row>
    <row r="1318" spans="10:10" x14ac:dyDescent="0.25">
      <c r="J1318" s="4"/>
    </row>
    <row r="1319" spans="10:10" x14ac:dyDescent="0.25">
      <c r="J1319" s="4"/>
    </row>
    <row r="1320" spans="10:10" x14ac:dyDescent="0.25">
      <c r="J1320" s="4"/>
    </row>
    <row r="1321" spans="10:10" x14ac:dyDescent="0.25">
      <c r="J1321" s="4"/>
    </row>
    <row r="1322" spans="10:10" x14ac:dyDescent="0.25">
      <c r="J1322" s="4"/>
    </row>
    <row r="1323" spans="10:10" x14ac:dyDescent="0.25">
      <c r="J1323" s="4"/>
    </row>
    <row r="1324" spans="10:10" x14ac:dyDescent="0.25">
      <c r="J1324" s="4"/>
    </row>
    <row r="1325" spans="10:10" x14ac:dyDescent="0.25">
      <c r="J1325" s="4"/>
    </row>
    <row r="1326" spans="10:10" x14ac:dyDescent="0.25">
      <c r="J1326" s="4"/>
    </row>
    <row r="1327" spans="10:10" x14ac:dyDescent="0.25">
      <c r="J1327" s="4"/>
    </row>
    <row r="1328" spans="10:10" x14ac:dyDescent="0.25">
      <c r="J1328" s="4"/>
    </row>
    <row r="1329" spans="10:10" x14ac:dyDescent="0.25">
      <c r="J1329" s="4"/>
    </row>
    <row r="1330" spans="10:10" x14ac:dyDescent="0.25">
      <c r="J1330" s="4"/>
    </row>
    <row r="1331" spans="10:10" x14ac:dyDescent="0.25">
      <c r="J1331" s="4"/>
    </row>
    <row r="1332" spans="10:10" x14ac:dyDescent="0.25">
      <c r="J1332" s="4"/>
    </row>
    <row r="1333" spans="10:10" x14ac:dyDescent="0.25">
      <c r="J1333" s="4"/>
    </row>
    <row r="1334" spans="10:10" x14ac:dyDescent="0.25">
      <c r="J1334" s="4"/>
    </row>
    <row r="1335" spans="10:10" x14ac:dyDescent="0.25">
      <c r="J1335" s="4"/>
    </row>
    <row r="1336" spans="10:10" x14ac:dyDescent="0.25">
      <c r="J1336" s="4"/>
    </row>
    <row r="1337" spans="10:10" x14ac:dyDescent="0.25">
      <c r="J1337" s="4"/>
    </row>
    <row r="1338" spans="10:10" x14ac:dyDescent="0.25">
      <c r="J1338" s="4"/>
    </row>
    <row r="1339" spans="10:10" x14ac:dyDescent="0.25">
      <c r="J1339" s="4"/>
    </row>
    <row r="1340" spans="10:10" x14ac:dyDescent="0.25">
      <c r="J1340" s="4"/>
    </row>
    <row r="1341" spans="10:10" x14ac:dyDescent="0.25">
      <c r="J1341" s="4"/>
    </row>
    <row r="1342" spans="10:10" x14ac:dyDescent="0.25">
      <c r="J1342" s="4"/>
    </row>
    <row r="1343" spans="10:10" x14ac:dyDescent="0.25">
      <c r="J1343" s="4"/>
    </row>
    <row r="1344" spans="10:10" x14ac:dyDescent="0.25">
      <c r="J1344" s="4"/>
    </row>
    <row r="1345" spans="10:10" x14ac:dyDescent="0.25">
      <c r="J1345" s="4"/>
    </row>
    <row r="1346" spans="10:10" x14ac:dyDescent="0.25">
      <c r="J1346" s="4"/>
    </row>
    <row r="1347" spans="10:10" x14ac:dyDescent="0.25">
      <c r="J1347" s="4"/>
    </row>
    <row r="1348" spans="10:10" x14ac:dyDescent="0.25">
      <c r="J1348" s="4"/>
    </row>
    <row r="1349" spans="10:10" x14ac:dyDescent="0.25">
      <c r="J1349" s="4"/>
    </row>
    <row r="1350" spans="10:10" x14ac:dyDescent="0.25">
      <c r="J1350" s="4"/>
    </row>
    <row r="1351" spans="10:10" x14ac:dyDescent="0.25">
      <c r="J1351" s="4"/>
    </row>
    <row r="1352" spans="10:10" x14ac:dyDescent="0.25">
      <c r="J1352" s="4"/>
    </row>
    <row r="1353" spans="10:10" x14ac:dyDescent="0.25">
      <c r="J1353" s="4"/>
    </row>
    <row r="1354" spans="10:10" x14ac:dyDescent="0.25">
      <c r="J1354" s="4"/>
    </row>
    <row r="1355" spans="10:10" x14ac:dyDescent="0.25">
      <c r="J1355" s="4"/>
    </row>
    <row r="1356" spans="10:10" x14ac:dyDescent="0.25">
      <c r="J1356" s="4"/>
    </row>
    <row r="1357" spans="10:10" x14ac:dyDescent="0.25">
      <c r="J1357" s="4"/>
    </row>
    <row r="1358" spans="10:10" x14ac:dyDescent="0.25">
      <c r="J1358" s="4"/>
    </row>
    <row r="1359" spans="10:10" x14ac:dyDescent="0.25">
      <c r="J1359" s="4"/>
    </row>
    <row r="1360" spans="10:10" x14ac:dyDescent="0.25">
      <c r="J1360" s="4"/>
    </row>
    <row r="1361" spans="10:10" x14ac:dyDescent="0.25">
      <c r="J1361" s="4"/>
    </row>
    <row r="1362" spans="10:10" x14ac:dyDescent="0.25">
      <c r="J1362" s="4"/>
    </row>
    <row r="1363" spans="10:10" x14ac:dyDescent="0.25">
      <c r="J1363" s="4"/>
    </row>
    <row r="1364" spans="10:10" x14ac:dyDescent="0.25">
      <c r="J1364" s="4"/>
    </row>
    <row r="1365" spans="10:10" x14ac:dyDescent="0.25">
      <c r="J1365" s="4"/>
    </row>
    <row r="1366" spans="10:10" x14ac:dyDescent="0.25">
      <c r="J1366" s="4"/>
    </row>
    <row r="1367" spans="10:10" x14ac:dyDescent="0.25">
      <c r="J1367" s="4"/>
    </row>
    <row r="1368" spans="10:10" x14ac:dyDescent="0.25">
      <c r="J1368" s="4"/>
    </row>
    <row r="1369" spans="10:10" x14ac:dyDescent="0.25">
      <c r="J1369" s="4"/>
    </row>
    <row r="1370" spans="10:10" x14ac:dyDescent="0.25">
      <c r="J1370" s="4"/>
    </row>
    <row r="1371" spans="10:10" x14ac:dyDescent="0.25">
      <c r="J1371" s="4"/>
    </row>
    <row r="1372" spans="10:10" x14ac:dyDescent="0.25">
      <c r="J1372" s="4"/>
    </row>
    <row r="1373" spans="10:10" x14ac:dyDescent="0.25">
      <c r="J1373" s="4"/>
    </row>
    <row r="1374" spans="10:10" x14ac:dyDescent="0.25">
      <c r="J1374" s="4"/>
    </row>
    <row r="1375" spans="10:10" x14ac:dyDescent="0.25">
      <c r="J1375" s="4"/>
    </row>
    <row r="1376" spans="10:10" x14ac:dyDescent="0.25">
      <c r="J1376" s="4"/>
    </row>
    <row r="1377" spans="10:10" x14ac:dyDescent="0.25">
      <c r="J1377" s="4"/>
    </row>
    <row r="1378" spans="10:10" x14ac:dyDescent="0.25">
      <c r="J1378" s="4"/>
    </row>
    <row r="1379" spans="10:10" x14ac:dyDescent="0.25">
      <c r="J1379" s="4"/>
    </row>
    <row r="1380" spans="10:10" x14ac:dyDescent="0.25">
      <c r="J1380" s="4"/>
    </row>
    <row r="1381" spans="10:10" x14ac:dyDescent="0.25">
      <c r="J1381" s="4"/>
    </row>
    <row r="1382" spans="10:10" x14ac:dyDescent="0.25">
      <c r="J1382" s="4"/>
    </row>
    <row r="1383" spans="10:10" x14ac:dyDescent="0.25">
      <c r="J1383" s="4"/>
    </row>
    <row r="1384" spans="10:10" x14ac:dyDescent="0.25">
      <c r="J1384" s="4"/>
    </row>
    <row r="1385" spans="10:10" x14ac:dyDescent="0.25">
      <c r="J1385" s="4"/>
    </row>
    <row r="1386" spans="10:10" x14ac:dyDescent="0.25">
      <c r="J1386" s="4"/>
    </row>
    <row r="1387" spans="10:10" x14ac:dyDescent="0.25">
      <c r="J1387" s="4"/>
    </row>
    <row r="1388" spans="10:10" x14ac:dyDescent="0.25">
      <c r="J1388" s="4"/>
    </row>
    <row r="1389" spans="10:10" x14ac:dyDescent="0.25">
      <c r="J1389" s="4"/>
    </row>
    <row r="1390" spans="10:10" x14ac:dyDescent="0.25">
      <c r="J1390" s="4"/>
    </row>
    <row r="1391" spans="10:10" x14ac:dyDescent="0.25">
      <c r="J1391" s="4"/>
    </row>
    <row r="1392" spans="10:10" x14ac:dyDescent="0.25">
      <c r="J1392" s="4"/>
    </row>
    <row r="1393" spans="10:10" x14ac:dyDescent="0.25">
      <c r="J1393" s="4"/>
    </row>
    <row r="1394" spans="10:10" x14ac:dyDescent="0.25">
      <c r="J1394" s="4"/>
    </row>
    <row r="1395" spans="10:10" x14ac:dyDescent="0.25">
      <c r="J1395" s="4"/>
    </row>
    <row r="1396" spans="10:10" x14ac:dyDescent="0.25">
      <c r="J1396" s="4"/>
    </row>
    <row r="1397" spans="10:10" x14ac:dyDescent="0.25">
      <c r="J1397" s="4"/>
    </row>
    <row r="1398" spans="10:10" x14ac:dyDescent="0.25">
      <c r="J1398" s="4"/>
    </row>
    <row r="1399" spans="10:10" x14ac:dyDescent="0.25">
      <c r="J1399" s="4"/>
    </row>
    <row r="1400" spans="10:10" x14ac:dyDescent="0.25">
      <c r="J1400" s="4"/>
    </row>
    <row r="1401" spans="10:10" x14ac:dyDescent="0.25">
      <c r="J1401" s="4"/>
    </row>
    <row r="1402" spans="10:10" x14ac:dyDescent="0.25">
      <c r="J1402" s="4"/>
    </row>
    <row r="1403" spans="10:10" x14ac:dyDescent="0.25">
      <c r="J1403" s="4"/>
    </row>
    <row r="1404" spans="10:10" x14ac:dyDescent="0.25">
      <c r="J1404" s="4"/>
    </row>
    <row r="1405" spans="10:10" x14ac:dyDescent="0.25">
      <c r="J1405" s="4"/>
    </row>
    <row r="1406" spans="10:10" x14ac:dyDescent="0.25">
      <c r="J1406" s="4"/>
    </row>
    <row r="1407" spans="10:10" x14ac:dyDescent="0.25">
      <c r="J1407" s="4"/>
    </row>
    <row r="1408" spans="10:10" x14ac:dyDescent="0.25">
      <c r="J1408" s="4"/>
    </row>
    <row r="1409" spans="10:10" x14ac:dyDescent="0.25">
      <c r="J1409" s="4"/>
    </row>
    <row r="1410" spans="10:10" x14ac:dyDescent="0.25">
      <c r="J1410" s="4"/>
    </row>
    <row r="1411" spans="10:10" x14ac:dyDescent="0.25">
      <c r="J1411" s="4"/>
    </row>
    <row r="1412" spans="10:10" x14ac:dyDescent="0.25">
      <c r="J1412" s="4"/>
    </row>
    <row r="1413" spans="10:10" x14ac:dyDescent="0.25">
      <c r="J1413" s="4"/>
    </row>
    <row r="1414" spans="10:10" x14ac:dyDescent="0.25">
      <c r="J1414" s="4"/>
    </row>
    <row r="1415" spans="10:10" x14ac:dyDescent="0.25">
      <c r="J1415" s="4"/>
    </row>
    <row r="1416" spans="10:10" x14ac:dyDescent="0.25">
      <c r="J1416" s="4"/>
    </row>
    <row r="1417" spans="10:10" x14ac:dyDescent="0.25">
      <c r="J1417" s="4"/>
    </row>
    <row r="1418" spans="10:10" x14ac:dyDescent="0.25">
      <c r="J1418" s="4"/>
    </row>
    <row r="1419" spans="10:10" x14ac:dyDescent="0.25">
      <c r="J1419" s="4"/>
    </row>
    <row r="1420" spans="10:10" x14ac:dyDescent="0.25">
      <c r="J1420" s="4"/>
    </row>
    <row r="1421" spans="10:10" x14ac:dyDescent="0.25">
      <c r="J1421" s="4"/>
    </row>
    <row r="1422" spans="10:10" x14ac:dyDescent="0.25">
      <c r="J1422" s="4"/>
    </row>
    <row r="1423" spans="10:10" x14ac:dyDescent="0.25">
      <c r="J1423" s="4"/>
    </row>
    <row r="1424" spans="10:10" x14ac:dyDescent="0.25">
      <c r="J1424" s="4"/>
    </row>
    <row r="1425" spans="10:10" x14ac:dyDescent="0.25">
      <c r="J1425" s="4"/>
    </row>
    <row r="1426" spans="10:10" x14ac:dyDescent="0.25">
      <c r="J1426" s="4"/>
    </row>
    <row r="1427" spans="10:10" x14ac:dyDescent="0.25">
      <c r="J1427" s="4"/>
    </row>
    <row r="1428" spans="10:10" x14ac:dyDescent="0.25">
      <c r="J1428" s="4"/>
    </row>
    <row r="1429" spans="10:10" x14ac:dyDescent="0.25">
      <c r="J1429" s="4"/>
    </row>
    <row r="1430" spans="10:10" x14ac:dyDescent="0.25">
      <c r="J1430" s="4"/>
    </row>
    <row r="1431" spans="10:10" x14ac:dyDescent="0.25">
      <c r="J1431" s="4"/>
    </row>
    <row r="1432" spans="10:10" x14ac:dyDescent="0.25">
      <c r="J1432" s="4"/>
    </row>
    <row r="1433" spans="10:10" x14ac:dyDescent="0.25">
      <c r="J1433" s="4"/>
    </row>
    <row r="1434" spans="10:10" x14ac:dyDescent="0.25">
      <c r="J1434" s="4"/>
    </row>
    <row r="1435" spans="10:10" x14ac:dyDescent="0.25">
      <c r="J1435" s="4"/>
    </row>
    <row r="1436" spans="10:10" x14ac:dyDescent="0.25">
      <c r="J1436" s="4"/>
    </row>
    <row r="1437" spans="10:10" x14ac:dyDescent="0.25">
      <c r="J1437" s="4"/>
    </row>
    <row r="1438" spans="10:10" x14ac:dyDescent="0.25">
      <c r="J1438" s="4"/>
    </row>
    <row r="1439" spans="10:10" x14ac:dyDescent="0.25">
      <c r="J1439" s="4"/>
    </row>
    <row r="1440" spans="10:10" x14ac:dyDescent="0.25">
      <c r="J1440" s="4"/>
    </row>
    <row r="1441" spans="10:10" x14ac:dyDescent="0.25">
      <c r="J1441" s="4"/>
    </row>
    <row r="1442" spans="10:10" x14ac:dyDescent="0.25">
      <c r="J1442" s="4"/>
    </row>
    <row r="1443" spans="10:10" x14ac:dyDescent="0.25">
      <c r="J1443" s="4"/>
    </row>
    <row r="1444" spans="10:10" x14ac:dyDescent="0.25">
      <c r="J1444" s="4"/>
    </row>
    <row r="1445" spans="10:10" x14ac:dyDescent="0.25">
      <c r="J1445" s="4"/>
    </row>
    <row r="1446" spans="10:10" x14ac:dyDescent="0.25">
      <c r="J1446" s="4"/>
    </row>
    <row r="1447" spans="10:10" x14ac:dyDescent="0.25">
      <c r="J1447" s="4"/>
    </row>
    <row r="1448" spans="10:10" x14ac:dyDescent="0.25">
      <c r="J1448" s="4"/>
    </row>
    <row r="1449" spans="10:10" x14ac:dyDescent="0.25">
      <c r="J1449" s="4"/>
    </row>
    <row r="1450" spans="10:10" x14ac:dyDescent="0.25">
      <c r="J1450" s="4"/>
    </row>
    <row r="1451" spans="10:10" x14ac:dyDescent="0.25">
      <c r="J1451" s="4"/>
    </row>
    <row r="1452" spans="10:10" x14ac:dyDescent="0.25">
      <c r="J1452" s="4"/>
    </row>
    <row r="1453" spans="10:10" x14ac:dyDescent="0.25">
      <c r="J1453" s="4"/>
    </row>
    <row r="1454" spans="10:10" x14ac:dyDescent="0.25">
      <c r="J1454" s="4"/>
    </row>
    <row r="1455" spans="10:10" x14ac:dyDescent="0.25">
      <c r="J1455" s="4"/>
    </row>
    <row r="1456" spans="10:10" x14ac:dyDescent="0.25">
      <c r="J1456" s="4"/>
    </row>
    <row r="1457" spans="10:10" x14ac:dyDescent="0.25">
      <c r="J1457" s="4"/>
    </row>
    <row r="1458" spans="10:10" x14ac:dyDescent="0.25">
      <c r="J1458" s="4"/>
    </row>
    <row r="1459" spans="10:10" x14ac:dyDescent="0.25">
      <c r="J1459" s="4"/>
    </row>
    <row r="1460" spans="10:10" x14ac:dyDescent="0.25">
      <c r="J1460" s="4"/>
    </row>
    <row r="1461" spans="10:10" x14ac:dyDescent="0.25">
      <c r="J1461" s="4"/>
    </row>
    <row r="1462" spans="10:10" x14ac:dyDescent="0.25">
      <c r="J1462" s="4"/>
    </row>
    <row r="1463" spans="10:10" x14ac:dyDescent="0.25">
      <c r="J1463" s="4"/>
    </row>
    <row r="1464" spans="10:10" x14ac:dyDescent="0.25">
      <c r="J1464" s="4"/>
    </row>
    <row r="1465" spans="10:10" x14ac:dyDescent="0.25">
      <c r="J1465" s="4"/>
    </row>
    <row r="1466" spans="10:10" x14ac:dyDescent="0.25">
      <c r="J1466" s="4"/>
    </row>
    <row r="1467" spans="10:10" x14ac:dyDescent="0.25">
      <c r="J1467" s="4"/>
    </row>
    <row r="1468" spans="10:10" x14ac:dyDescent="0.25">
      <c r="J1468" s="4"/>
    </row>
    <row r="1469" spans="10:10" x14ac:dyDescent="0.25">
      <c r="J1469" s="4"/>
    </row>
    <row r="1470" spans="10:10" x14ac:dyDescent="0.25">
      <c r="J1470" s="4"/>
    </row>
    <row r="1471" spans="10:10" x14ac:dyDescent="0.25">
      <c r="J1471" s="4"/>
    </row>
    <row r="1472" spans="10:10" x14ac:dyDescent="0.25">
      <c r="J1472" s="4"/>
    </row>
    <row r="1473" spans="10:10" x14ac:dyDescent="0.25">
      <c r="J1473" s="4"/>
    </row>
    <row r="1474" spans="10:10" x14ac:dyDescent="0.25">
      <c r="J1474" s="4"/>
    </row>
    <row r="1475" spans="10:10" x14ac:dyDescent="0.25">
      <c r="J1475" s="4"/>
    </row>
    <row r="1476" spans="10:10" x14ac:dyDescent="0.25">
      <c r="J1476" s="4"/>
    </row>
    <row r="1477" spans="10:10" x14ac:dyDescent="0.25">
      <c r="J1477" s="4"/>
    </row>
    <row r="1478" spans="10:10" x14ac:dyDescent="0.25">
      <c r="J1478" s="4"/>
    </row>
    <row r="1479" spans="10:10" x14ac:dyDescent="0.25">
      <c r="J1479" s="4"/>
    </row>
    <row r="1480" spans="10:10" x14ac:dyDescent="0.25">
      <c r="J1480" s="4"/>
    </row>
    <row r="1481" spans="10:10" x14ac:dyDescent="0.25">
      <c r="J1481" s="4"/>
    </row>
    <row r="1482" spans="10:10" x14ac:dyDescent="0.25">
      <c r="J1482" s="4"/>
    </row>
    <row r="1483" spans="10:10" x14ac:dyDescent="0.25">
      <c r="J1483" s="4"/>
    </row>
    <row r="1484" spans="10:10" x14ac:dyDescent="0.25">
      <c r="J1484" s="4"/>
    </row>
    <row r="1485" spans="10:10" x14ac:dyDescent="0.25">
      <c r="J1485" s="4"/>
    </row>
    <row r="1486" spans="10:10" x14ac:dyDescent="0.25">
      <c r="J1486" s="4"/>
    </row>
    <row r="1487" spans="10:10" x14ac:dyDescent="0.25">
      <c r="J1487" s="4"/>
    </row>
    <row r="1488" spans="10:10" x14ac:dyDescent="0.25">
      <c r="J1488" s="4"/>
    </row>
    <row r="1489" spans="10:10" x14ac:dyDescent="0.25">
      <c r="J1489" s="4"/>
    </row>
    <row r="1490" spans="10:10" x14ac:dyDescent="0.25">
      <c r="J1490" s="4"/>
    </row>
    <row r="1491" spans="10:10" x14ac:dyDescent="0.25">
      <c r="J1491" s="4"/>
    </row>
    <row r="1492" spans="10:10" x14ac:dyDescent="0.25">
      <c r="J1492" s="4"/>
    </row>
    <row r="1493" spans="10:10" x14ac:dyDescent="0.25">
      <c r="J1493" s="4"/>
    </row>
    <row r="1494" spans="10:10" x14ac:dyDescent="0.25">
      <c r="J1494" s="4"/>
    </row>
    <row r="1495" spans="10:10" x14ac:dyDescent="0.25">
      <c r="J1495" s="4"/>
    </row>
    <row r="1496" spans="10:10" x14ac:dyDescent="0.25">
      <c r="J1496" s="4"/>
    </row>
    <row r="1497" spans="10:10" x14ac:dyDescent="0.25">
      <c r="J1497" s="4"/>
    </row>
    <row r="1498" spans="10:10" x14ac:dyDescent="0.25">
      <c r="J1498" s="4"/>
    </row>
    <row r="1499" spans="10:10" x14ac:dyDescent="0.25">
      <c r="J1499" s="4"/>
    </row>
    <row r="1500" spans="10:10" x14ac:dyDescent="0.25">
      <c r="J1500" s="4"/>
    </row>
    <row r="1501" spans="10:10" x14ac:dyDescent="0.25">
      <c r="J1501" s="4"/>
    </row>
    <row r="1502" spans="10:10" x14ac:dyDescent="0.25">
      <c r="J1502" s="4"/>
    </row>
    <row r="1503" spans="10:10" x14ac:dyDescent="0.25">
      <c r="J1503" s="4"/>
    </row>
    <row r="1504" spans="10:10" x14ac:dyDescent="0.25">
      <c r="J1504" s="4"/>
    </row>
    <row r="1505" spans="10:10" x14ac:dyDescent="0.25">
      <c r="J1505" s="4"/>
    </row>
    <row r="1506" spans="10:10" x14ac:dyDescent="0.25">
      <c r="J1506" s="4"/>
    </row>
    <row r="1507" spans="10:10" x14ac:dyDescent="0.25">
      <c r="J1507" s="4"/>
    </row>
    <row r="1508" spans="10:10" x14ac:dyDescent="0.25">
      <c r="J1508" s="4"/>
    </row>
    <row r="1509" spans="10:10" x14ac:dyDescent="0.25">
      <c r="J1509" s="4"/>
    </row>
    <row r="1510" spans="10:10" x14ac:dyDescent="0.25">
      <c r="J1510" s="4"/>
    </row>
    <row r="1511" spans="10:10" x14ac:dyDescent="0.25">
      <c r="J1511" s="4"/>
    </row>
    <row r="1512" spans="10:10" x14ac:dyDescent="0.25">
      <c r="J1512" s="4"/>
    </row>
    <row r="1513" spans="10:10" x14ac:dyDescent="0.25">
      <c r="J1513" s="4"/>
    </row>
    <row r="1514" spans="10:10" x14ac:dyDescent="0.25">
      <c r="J1514" s="4"/>
    </row>
    <row r="1515" spans="10:10" x14ac:dyDescent="0.25">
      <c r="J1515" s="4"/>
    </row>
    <row r="1516" spans="10:10" x14ac:dyDescent="0.25">
      <c r="J1516" s="4"/>
    </row>
    <row r="1517" spans="10:10" x14ac:dyDescent="0.25">
      <c r="J1517" s="4"/>
    </row>
    <row r="1518" spans="10:10" x14ac:dyDescent="0.25">
      <c r="J1518" s="4"/>
    </row>
    <row r="1519" spans="10:10" x14ac:dyDescent="0.25">
      <c r="J1519" s="4"/>
    </row>
    <row r="1520" spans="10:10" x14ac:dyDescent="0.25">
      <c r="J1520" s="4"/>
    </row>
    <row r="1521" spans="10:10" x14ac:dyDescent="0.25">
      <c r="J1521" s="4"/>
    </row>
    <row r="1522" spans="10:10" x14ac:dyDescent="0.25">
      <c r="J1522" s="4"/>
    </row>
    <row r="1523" spans="10:10" x14ac:dyDescent="0.25">
      <c r="J1523" s="4"/>
    </row>
    <row r="1524" spans="10:10" x14ac:dyDescent="0.25">
      <c r="J1524" s="4"/>
    </row>
    <row r="1525" spans="10:10" x14ac:dyDescent="0.25">
      <c r="J1525" s="4"/>
    </row>
    <row r="1526" spans="10:10" x14ac:dyDescent="0.25">
      <c r="J1526" s="4"/>
    </row>
    <row r="1527" spans="10:10" x14ac:dyDescent="0.25">
      <c r="J1527" s="4"/>
    </row>
    <row r="1528" spans="10:10" x14ac:dyDescent="0.25">
      <c r="J1528" s="4"/>
    </row>
    <row r="1529" spans="10:10" x14ac:dyDescent="0.25">
      <c r="J1529" s="4"/>
    </row>
    <row r="1530" spans="10:10" x14ac:dyDescent="0.25">
      <c r="J1530" s="4"/>
    </row>
    <row r="1531" spans="10:10" x14ac:dyDescent="0.25">
      <c r="J1531" s="4"/>
    </row>
    <row r="1532" spans="10:10" x14ac:dyDescent="0.25">
      <c r="J1532" s="4"/>
    </row>
    <row r="1533" spans="10:10" x14ac:dyDescent="0.25">
      <c r="J1533" s="4"/>
    </row>
    <row r="1534" spans="10:10" x14ac:dyDescent="0.25">
      <c r="J1534" s="4"/>
    </row>
    <row r="1535" spans="10:10" x14ac:dyDescent="0.25">
      <c r="J1535" s="4"/>
    </row>
    <row r="1536" spans="10:10" x14ac:dyDescent="0.25">
      <c r="J1536" s="4"/>
    </row>
    <row r="1537" spans="10:10" x14ac:dyDescent="0.25">
      <c r="J1537" s="4"/>
    </row>
    <row r="1538" spans="10:10" x14ac:dyDescent="0.25">
      <c r="J1538" s="4"/>
    </row>
    <row r="1539" spans="10:10" x14ac:dyDescent="0.25">
      <c r="J1539" s="4"/>
    </row>
    <row r="1540" spans="10:10" x14ac:dyDescent="0.25">
      <c r="J1540" s="4"/>
    </row>
    <row r="1541" spans="10:10" x14ac:dyDescent="0.25">
      <c r="J1541" s="4"/>
    </row>
    <row r="1542" spans="10:10" x14ac:dyDescent="0.25">
      <c r="J1542" s="4"/>
    </row>
    <row r="1543" spans="10:10" x14ac:dyDescent="0.25">
      <c r="J1543" s="4"/>
    </row>
    <row r="1544" spans="10:10" x14ac:dyDescent="0.25">
      <c r="J1544" s="4"/>
    </row>
    <row r="1545" spans="10:10" x14ac:dyDescent="0.25">
      <c r="J1545" s="4"/>
    </row>
    <row r="1546" spans="10:10" x14ac:dyDescent="0.25">
      <c r="J1546" s="4"/>
    </row>
    <row r="1547" spans="10:10" x14ac:dyDescent="0.25">
      <c r="J1547" s="4"/>
    </row>
    <row r="1548" spans="10:10" x14ac:dyDescent="0.25">
      <c r="J1548" s="4"/>
    </row>
    <row r="1549" spans="10:10" x14ac:dyDescent="0.25">
      <c r="J1549" s="4"/>
    </row>
    <row r="1550" spans="10:10" x14ac:dyDescent="0.25">
      <c r="J1550" s="4"/>
    </row>
    <row r="1551" spans="10:10" x14ac:dyDescent="0.25">
      <c r="J1551" s="4"/>
    </row>
    <row r="1552" spans="10:10" x14ac:dyDescent="0.25">
      <c r="J1552" s="4"/>
    </row>
    <row r="1553" spans="10:10" x14ac:dyDescent="0.25">
      <c r="J1553" s="4"/>
    </row>
    <row r="1554" spans="10:10" x14ac:dyDescent="0.25">
      <c r="J1554" s="4"/>
    </row>
    <row r="1555" spans="10:10" x14ac:dyDescent="0.25">
      <c r="J1555" s="4"/>
    </row>
    <row r="1556" spans="10:10" x14ac:dyDescent="0.25">
      <c r="J1556" s="4"/>
    </row>
    <row r="1557" spans="10:10" x14ac:dyDescent="0.25">
      <c r="J1557" s="4"/>
    </row>
    <row r="1558" spans="10:10" x14ac:dyDescent="0.25">
      <c r="J1558" s="4"/>
    </row>
    <row r="1559" spans="10:10" x14ac:dyDescent="0.25">
      <c r="J1559" s="4"/>
    </row>
    <row r="1560" spans="10:10" x14ac:dyDescent="0.25">
      <c r="J1560" s="4"/>
    </row>
    <row r="1561" spans="10:10" x14ac:dyDescent="0.25">
      <c r="J1561" s="4"/>
    </row>
    <row r="1562" spans="10:10" x14ac:dyDescent="0.25">
      <c r="J1562" s="4"/>
    </row>
    <row r="1563" spans="10:10" x14ac:dyDescent="0.25">
      <c r="J1563" s="4"/>
    </row>
    <row r="1564" spans="10:10" x14ac:dyDescent="0.25">
      <c r="J1564" s="4"/>
    </row>
    <row r="1565" spans="10:10" x14ac:dyDescent="0.25">
      <c r="J1565" s="4"/>
    </row>
    <row r="1566" spans="10:10" x14ac:dyDescent="0.25">
      <c r="J1566" s="4"/>
    </row>
    <row r="1567" spans="10:10" x14ac:dyDescent="0.25">
      <c r="J1567" s="4"/>
    </row>
    <row r="1568" spans="10:10" x14ac:dyDescent="0.25">
      <c r="J1568" s="4"/>
    </row>
    <row r="1569" spans="10:10" x14ac:dyDescent="0.25">
      <c r="J1569" s="4"/>
    </row>
    <row r="1570" spans="10:10" x14ac:dyDescent="0.25">
      <c r="J1570" s="4"/>
    </row>
    <row r="1571" spans="10:10" x14ac:dyDescent="0.25">
      <c r="J1571" s="4"/>
    </row>
    <row r="1572" spans="10:10" x14ac:dyDescent="0.25">
      <c r="J1572" s="4"/>
    </row>
    <row r="1573" spans="10:10" x14ac:dyDescent="0.25">
      <c r="J1573" s="4"/>
    </row>
    <row r="1574" spans="10:10" x14ac:dyDescent="0.25">
      <c r="J1574" s="4"/>
    </row>
    <row r="1575" spans="10:10" x14ac:dyDescent="0.25">
      <c r="J1575" s="4"/>
    </row>
    <row r="1576" spans="10:10" x14ac:dyDescent="0.25">
      <c r="J1576" s="4"/>
    </row>
    <row r="1577" spans="10:10" x14ac:dyDescent="0.25">
      <c r="J1577" s="4"/>
    </row>
    <row r="1578" spans="10:10" x14ac:dyDescent="0.25">
      <c r="J1578" s="4"/>
    </row>
    <row r="1579" spans="10:10" x14ac:dyDescent="0.25">
      <c r="J1579" s="4"/>
    </row>
    <row r="1580" spans="10:10" x14ac:dyDescent="0.25">
      <c r="J1580" s="4"/>
    </row>
    <row r="1581" spans="10:10" x14ac:dyDescent="0.25">
      <c r="J1581" s="4"/>
    </row>
    <row r="1582" spans="10:10" x14ac:dyDescent="0.25">
      <c r="J1582" s="4"/>
    </row>
    <row r="1583" spans="10:10" x14ac:dyDescent="0.25">
      <c r="J1583" s="4"/>
    </row>
    <row r="1584" spans="10:10" x14ac:dyDescent="0.25">
      <c r="J1584" s="4"/>
    </row>
    <row r="1585" spans="10:10" x14ac:dyDescent="0.25">
      <c r="J1585" s="4"/>
    </row>
    <row r="1586" spans="10:10" x14ac:dyDescent="0.25">
      <c r="J1586" s="4"/>
    </row>
    <row r="1587" spans="10:10" x14ac:dyDescent="0.25">
      <c r="J1587" s="4"/>
    </row>
    <row r="1588" spans="10:10" x14ac:dyDescent="0.25">
      <c r="J1588" s="4"/>
    </row>
    <row r="1589" spans="10:10" x14ac:dyDescent="0.25">
      <c r="J1589" s="4"/>
    </row>
    <row r="1590" spans="10:10" x14ac:dyDescent="0.25">
      <c r="J1590" s="4"/>
    </row>
    <row r="1591" spans="10:10" x14ac:dyDescent="0.25">
      <c r="J1591" s="4"/>
    </row>
    <row r="1592" spans="10:10" x14ac:dyDescent="0.25">
      <c r="J1592" s="4"/>
    </row>
    <row r="1593" spans="10:10" x14ac:dyDescent="0.25">
      <c r="J1593" s="4"/>
    </row>
    <row r="1594" spans="10:10" x14ac:dyDescent="0.25">
      <c r="J1594" s="4"/>
    </row>
    <row r="1595" spans="10:10" x14ac:dyDescent="0.25">
      <c r="J1595" s="4"/>
    </row>
    <row r="1596" spans="10:10" x14ac:dyDescent="0.25">
      <c r="J1596" s="4"/>
    </row>
    <row r="1597" spans="10:10" x14ac:dyDescent="0.25">
      <c r="J1597" s="4"/>
    </row>
    <row r="1598" spans="10:10" x14ac:dyDescent="0.25">
      <c r="J1598" s="4"/>
    </row>
    <row r="1599" spans="10:10" x14ac:dyDescent="0.25">
      <c r="J1599" s="4"/>
    </row>
    <row r="1600" spans="10:10" x14ac:dyDescent="0.25">
      <c r="J1600" s="4"/>
    </row>
    <row r="1601" spans="10:10" x14ac:dyDescent="0.25">
      <c r="J1601" s="4"/>
    </row>
    <row r="1602" spans="10:10" x14ac:dyDescent="0.25">
      <c r="J1602" s="4"/>
    </row>
    <row r="1603" spans="10:10" x14ac:dyDescent="0.25">
      <c r="J1603" s="4"/>
    </row>
    <row r="1604" spans="10:10" x14ac:dyDescent="0.25">
      <c r="J1604" s="4"/>
    </row>
    <row r="1605" spans="10:10" x14ac:dyDescent="0.25">
      <c r="J1605" s="4"/>
    </row>
    <row r="1606" spans="10:10" x14ac:dyDescent="0.25">
      <c r="J1606" s="4"/>
    </row>
    <row r="1607" spans="10:10" x14ac:dyDescent="0.25">
      <c r="J1607" s="4"/>
    </row>
    <row r="1608" spans="10:10" x14ac:dyDescent="0.25">
      <c r="J1608" s="4"/>
    </row>
    <row r="1609" spans="10:10" x14ac:dyDescent="0.25">
      <c r="J1609" s="4"/>
    </row>
    <row r="1610" spans="10:10" x14ac:dyDescent="0.25">
      <c r="J1610" s="4"/>
    </row>
    <row r="1611" spans="10:10" x14ac:dyDescent="0.25">
      <c r="J1611" s="4"/>
    </row>
    <row r="1612" spans="10:10" x14ac:dyDescent="0.25">
      <c r="J1612" s="4"/>
    </row>
    <row r="1613" spans="10:10" x14ac:dyDescent="0.25">
      <c r="J1613" s="4"/>
    </row>
    <row r="1614" spans="10:10" x14ac:dyDescent="0.25">
      <c r="J1614" s="4"/>
    </row>
    <row r="1615" spans="10:10" x14ac:dyDescent="0.25">
      <c r="J1615" s="4"/>
    </row>
    <row r="1616" spans="10:10" x14ac:dyDescent="0.25">
      <c r="J1616" s="4"/>
    </row>
    <row r="1617" spans="10:10" x14ac:dyDescent="0.25">
      <c r="J1617" s="4"/>
    </row>
    <row r="1618" spans="10:10" x14ac:dyDescent="0.25">
      <c r="J1618" s="4"/>
    </row>
    <row r="1619" spans="10:10" x14ac:dyDescent="0.25">
      <c r="J1619" s="4"/>
    </row>
    <row r="1620" spans="10:10" x14ac:dyDescent="0.25">
      <c r="J1620" s="4"/>
    </row>
    <row r="1621" spans="10:10" x14ac:dyDescent="0.25">
      <c r="J1621" s="4"/>
    </row>
    <row r="1622" spans="10:10" x14ac:dyDescent="0.25">
      <c r="J1622" s="4"/>
    </row>
    <row r="1623" spans="10:10" x14ac:dyDescent="0.25">
      <c r="J1623" s="4"/>
    </row>
    <row r="1624" spans="10:10" x14ac:dyDescent="0.25">
      <c r="J1624" s="4"/>
    </row>
    <row r="1625" spans="10:10" x14ac:dyDescent="0.25">
      <c r="J1625" s="4"/>
    </row>
    <row r="1626" spans="10:10" x14ac:dyDescent="0.25">
      <c r="J1626" s="4"/>
    </row>
    <row r="1627" spans="10:10" x14ac:dyDescent="0.25">
      <c r="J1627" s="4"/>
    </row>
    <row r="1628" spans="10:10" x14ac:dyDescent="0.25">
      <c r="J1628" s="4"/>
    </row>
    <row r="1629" spans="10:10" x14ac:dyDescent="0.25">
      <c r="J1629" s="4"/>
    </row>
    <row r="1630" spans="10:10" x14ac:dyDescent="0.25">
      <c r="J1630" s="4"/>
    </row>
    <row r="1631" spans="10:10" x14ac:dyDescent="0.25">
      <c r="J1631" s="4"/>
    </row>
    <row r="1632" spans="10:10" x14ac:dyDescent="0.25">
      <c r="J1632" s="4"/>
    </row>
    <row r="1633" spans="10:10" x14ac:dyDescent="0.25">
      <c r="J1633" s="4"/>
    </row>
    <row r="1634" spans="10:10" x14ac:dyDescent="0.25">
      <c r="J1634" s="4"/>
    </row>
    <row r="1635" spans="10:10" x14ac:dyDescent="0.25">
      <c r="J1635" s="4"/>
    </row>
    <row r="1636" spans="10:10" x14ac:dyDescent="0.25">
      <c r="J1636" s="4"/>
    </row>
    <row r="1637" spans="10:10" x14ac:dyDescent="0.25">
      <c r="J1637" s="4"/>
    </row>
    <row r="1638" spans="10:10" x14ac:dyDescent="0.25">
      <c r="J1638" s="4"/>
    </row>
    <row r="1639" spans="10:10" x14ac:dyDescent="0.25">
      <c r="J1639" s="4"/>
    </row>
    <row r="1640" spans="10:10" x14ac:dyDescent="0.25">
      <c r="J1640" s="4"/>
    </row>
    <row r="1641" spans="10:10" x14ac:dyDescent="0.25">
      <c r="J1641" s="4"/>
    </row>
    <row r="1642" spans="10:10" x14ac:dyDescent="0.25">
      <c r="J1642" s="4"/>
    </row>
    <row r="1643" spans="10:10" x14ac:dyDescent="0.25">
      <c r="J1643" s="4"/>
    </row>
    <row r="1644" spans="10:10" x14ac:dyDescent="0.25">
      <c r="J1644" s="4"/>
    </row>
    <row r="1645" spans="10:10" x14ac:dyDescent="0.25">
      <c r="J1645" s="4"/>
    </row>
    <row r="1646" spans="10:10" x14ac:dyDescent="0.25">
      <c r="J1646" s="4"/>
    </row>
    <row r="1647" spans="10:10" x14ac:dyDescent="0.25">
      <c r="J1647" s="4"/>
    </row>
    <row r="1648" spans="10:10" x14ac:dyDescent="0.25">
      <c r="J1648" s="4"/>
    </row>
    <row r="1649" spans="10:10" x14ac:dyDescent="0.25">
      <c r="J1649" s="4"/>
    </row>
    <row r="1650" spans="10:10" x14ac:dyDescent="0.25">
      <c r="J1650" s="4"/>
    </row>
    <row r="1651" spans="10:10" x14ac:dyDescent="0.25">
      <c r="J1651" s="4"/>
    </row>
    <row r="1652" spans="10:10" x14ac:dyDescent="0.25">
      <c r="J1652" s="4"/>
    </row>
    <row r="1653" spans="10:10" x14ac:dyDescent="0.25">
      <c r="J1653" s="4"/>
    </row>
    <row r="1654" spans="10:10" x14ac:dyDescent="0.25">
      <c r="J1654" s="4"/>
    </row>
    <row r="1655" spans="10:10" x14ac:dyDescent="0.25">
      <c r="J1655" s="4"/>
    </row>
    <row r="1656" spans="10:10" x14ac:dyDescent="0.25">
      <c r="J1656" s="4"/>
    </row>
    <row r="1657" spans="10:10" x14ac:dyDescent="0.25">
      <c r="J1657" s="4"/>
    </row>
    <row r="1658" spans="10:10" x14ac:dyDescent="0.25">
      <c r="J1658" s="4"/>
    </row>
    <row r="1659" spans="10:10" x14ac:dyDescent="0.25">
      <c r="J1659" s="4"/>
    </row>
    <row r="1660" spans="10:10" x14ac:dyDescent="0.25">
      <c r="J1660" s="4"/>
    </row>
    <row r="1661" spans="10:10" x14ac:dyDescent="0.25">
      <c r="J1661" s="4"/>
    </row>
    <row r="1662" spans="10:10" x14ac:dyDescent="0.25">
      <c r="J1662" s="4"/>
    </row>
    <row r="1663" spans="10:10" x14ac:dyDescent="0.25">
      <c r="J1663" s="4"/>
    </row>
    <row r="1664" spans="10:10" x14ac:dyDescent="0.25">
      <c r="J1664" s="4"/>
    </row>
    <row r="1665" spans="10:10" x14ac:dyDescent="0.25">
      <c r="J1665" s="4"/>
    </row>
    <row r="1666" spans="10:10" x14ac:dyDescent="0.25">
      <c r="J1666" s="4"/>
    </row>
    <row r="1667" spans="10:10" x14ac:dyDescent="0.25">
      <c r="J1667" s="4"/>
    </row>
    <row r="1668" spans="10:10" x14ac:dyDescent="0.25">
      <c r="J1668" s="4"/>
    </row>
    <row r="1669" spans="10:10" x14ac:dyDescent="0.25">
      <c r="J1669" s="4"/>
    </row>
    <row r="1670" spans="10:10" x14ac:dyDescent="0.25">
      <c r="J1670" s="4"/>
    </row>
    <row r="1671" spans="10:10" x14ac:dyDescent="0.25">
      <c r="J1671" s="4"/>
    </row>
    <row r="1672" spans="10:10" x14ac:dyDescent="0.25">
      <c r="J1672" s="4"/>
    </row>
    <row r="1673" spans="10:10" x14ac:dyDescent="0.25">
      <c r="J1673" s="4"/>
    </row>
    <row r="1674" spans="10:10" x14ac:dyDescent="0.25">
      <c r="J1674" s="4"/>
    </row>
    <row r="1675" spans="10:10" x14ac:dyDescent="0.25">
      <c r="J1675" s="4"/>
    </row>
    <row r="1676" spans="10:10" x14ac:dyDescent="0.25">
      <c r="J1676" s="4"/>
    </row>
    <row r="1677" spans="10:10" x14ac:dyDescent="0.25">
      <c r="J1677" s="4"/>
    </row>
    <row r="1678" spans="10:10" x14ac:dyDescent="0.25">
      <c r="J1678" s="4"/>
    </row>
    <row r="1679" spans="10:10" x14ac:dyDescent="0.25">
      <c r="J1679" s="4"/>
    </row>
    <row r="1680" spans="10:10" x14ac:dyDescent="0.25">
      <c r="J1680" s="4"/>
    </row>
    <row r="1681" spans="10:10" x14ac:dyDescent="0.25">
      <c r="J1681" s="4"/>
    </row>
    <row r="1682" spans="10:10" x14ac:dyDescent="0.25">
      <c r="J1682" s="4"/>
    </row>
    <row r="1683" spans="10:10" x14ac:dyDescent="0.25">
      <c r="J1683" s="4"/>
    </row>
    <row r="1684" spans="10:10" x14ac:dyDescent="0.25">
      <c r="J1684" s="4"/>
    </row>
    <row r="1685" spans="10:10" x14ac:dyDescent="0.25">
      <c r="J1685" s="4"/>
    </row>
    <row r="1686" spans="10:10" x14ac:dyDescent="0.25">
      <c r="J1686" s="4"/>
    </row>
    <row r="1687" spans="10:10" x14ac:dyDescent="0.25">
      <c r="J1687" s="4"/>
    </row>
    <row r="1688" spans="10:10" x14ac:dyDescent="0.25">
      <c r="J1688" s="4"/>
    </row>
    <row r="1689" spans="10:10" x14ac:dyDescent="0.25">
      <c r="J1689" s="4"/>
    </row>
    <row r="1690" spans="10:10" x14ac:dyDescent="0.25">
      <c r="J1690" s="4"/>
    </row>
    <row r="1691" spans="10:10" x14ac:dyDescent="0.25">
      <c r="J1691" s="4"/>
    </row>
    <row r="1692" spans="10:10" x14ac:dyDescent="0.25">
      <c r="J1692" s="4"/>
    </row>
    <row r="1693" spans="10:10" x14ac:dyDescent="0.25">
      <c r="J1693" s="4"/>
    </row>
    <row r="1694" spans="10:10" x14ac:dyDescent="0.25">
      <c r="J1694" s="4"/>
    </row>
    <row r="1695" spans="10:10" x14ac:dyDescent="0.25">
      <c r="J1695" s="4"/>
    </row>
    <row r="1696" spans="10:10" x14ac:dyDescent="0.25">
      <c r="J1696" s="4"/>
    </row>
    <row r="1697" spans="10:10" x14ac:dyDescent="0.25">
      <c r="J1697" s="4"/>
    </row>
    <row r="1698" spans="10:10" x14ac:dyDescent="0.25">
      <c r="J1698" s="4"/>
    </row>
    <row r="1699" spans="10:10" x14ac:dyDescent="0.25">
      <c r="J1699" s="4"/>
    </row>
    <row r="1700" spans="10:10" x14ac:dyDescent="0.25">
      <c r="J1700" s="4"/>
    </row>
    <row r="1701" spans="10:10" x14ac:dyDescent="0.25">
      <c r="J1701" s="4"/>
    </row>
    <row r="1702" spans="10:10" x14ac:dyDescent="0.25">
      <c r="J1702" s="4"/>
    </row>
    <row r="1703" spans="10:10" x14ac:dyDescent="0.25">
      <c r="J1703" s="4"/>
    </row>
    <row r="1704" spans="10:10" x14ac:dyDescent="0.25">
      <c r="J1704" s="4"/>
    </row>
    <row r="1705" spans="10:10" x14ac:dyDescent="0.25">
      <c r="J1705" s="4"/>
    </row>
    <row r="1706" spans="10:10" x14ac:dyDescent="0.25">
      <c r="J1706" s="4"/>
    </row>
    <row r="1707" spans="10:10" x14ac:dyDescent="0.25">
      <c r="J1707" s="4"/>
    </row>
    <row r="1708" spans="10:10" x14ac:dyDescent="0.25">
      <c r="J1708" s="4"/>
    </row>
    <row r="1709" spans="10:10" x14ac:dyDescent="0.25">
      <c r="J1709" s="4"/>
    </row>
    <row r="1710" spans="10:10" x14ac:dyDescent="0.25">
      <c r="J1710" s="4"/>
    </row>
    <row r="1711" spans="10:10" x14ac:dyDescent="0.25">
      <c r="J1711" s="4"/>
    </row>
    <row r="1712" spans="10:10" x14ac:dyDescent="0.25">
      <c r="J1712" s="4"/>
    </row>
    <row r="1713" spans="10:10" x14ac:dyDescent="0.25">
      <c r="J1713" s="4"/>
    </row>
    <row r="1714" spans="10:10" x14ac:dyDescent="0.25">
      <c r="J1714" s="4"/>
    </row>
    <row r="1715" spans="10:10" x14ac:dyDescent="0.25">
      <c r="J1715" s="4"/>
    </row>
    <row r="1716" spans="10:10" x14ac:dyDescent="0.25">
      <c r="J1716" s="4"/>
    </row>
    <row r="1717" spans="10:10" x14ac:dyDescent="0.25">
      <c r="J1717" s="4"/>
    </row>
    <row r="1718" spans="10:10" x14ac:dyDescent="0.25">
      <c r="J1718" s="4"/>
    </row>
    <row r="1719" spans="10:10" x14ac:dyDescent="0.25">
      <c r="J1719" s="4"/>
    </row>
    <row r="1720" spans="10:10" x14ac:dyDescent="0.25">
      <c r="J1720" s="4"/>
    </row>
    <row r="1721" spans="10:10" x14ac:dyDescent="0.25">
      <c r="J1721" s="4"/>
    </row>
    <row r="1722" spans="10:10" x14ac:dyDescent="0.25">
      <c r="J1722" s="4"/>
    </row>
    <row r="1723" spans="10:10" x14ac:dyDescent="0.25">
      <c r="J1723" s="4"/>
    </row>
    <row r="1724" spans="10:10" x14ac:dyDescent="0.25">
      <c r="J1724" s="4"/>
    </row>
    <row r="1725" spans="10:10" x14ac:dyDescent="0.25">
      <c r="J1725" s="4"/>
    </row>
    <row r="1726" spans="10:10" x14ac:dyDescent="0.25">
      <c r="J1726" s="4"/>
    </row>
    <row r="1727" spans="10:10" x14ac:dyDescent="0.25">
      <c r="J1727" s="4"/>
    </row>
    <row r="1728" spans="10:10" x14ac:dyDescent="0.25">
      <c r="J1728" s="4"/>
    </row>
    <row r="1729" spans="10:10" x14ac:dyDescent="0.25">
      <c r="J1729" s="4"/>
    </row>
    <row r="1730" spans="10:10" x14ac:dyDescent="0.25">
      <c r="J1730" s="4"/>
    </row>
    <row r="1731" spans="10:10" x14ac:dyDescent="0.25">
      <c r="J1731" s="4"/>
    </row>
    <row r="1732" spans="10:10" x14ac:dyDescent="0.25">
      <c r="J1732" s="4"/>
    </row>
    <row r="1733" spans="10:10" x14ac:dyDescent="0.25">
      <c r="J1733" s="4"/>
    </row>
    <row r="1734" spans="10:10" x14ac:dyDescent="0.25">
      <c r="J1734" s="4"/>
    </row>
    <row r="1735" spans="10:10" x14ac:dyDescent="0.25">
      <c r="J1735" s="4"/>
    </row>
    <row r="1736" spans="10:10" x14ac:dyDescent="0.25">
      <c r="J1736" s="4"/>
    </row>
    <row r="1737" spans="10:10" x14ac:dyDescent="0.25">
      <c r="J1737" s="4"/>
    </row>
    <row r="1738" spans="10:10" x14ac:dyDescent="0.25">
      <c r="J1738" s="4"/>
    </row>
    <row r="1739" spans="10:10" x14ac:dyDescent="0.25">
      <c r="J1739" s="4"/>
    </row>
    <row r="1740" spans="10:10" x14ac:dyDescent="0.25">
      <c r="J1740" s="4"/>
    </row>
    <row r="1741" spans="10:10" x14ac:dyDescent="0.25">
      <c r="J1741" s="4"/>
    </row>
    <row r="1742" spans="10:10" x14ac:dyDescent="0.25">
      <c r="J1742" s="4"/>
    </row>
    <row r="1743" spans="10:10" x14ac:dyDescent="0.25">
      <c r="J1743" s="4"/>
    </row>
    <row r="1744" spans="10:10" x14ac:dyDescent="0.25">
      <c r="J1744" s="4"/>
    </row>
    <row r="1745" spans="10:10" x14ac:dyDescent="0.25">
      <c r="J1745" s="4"/>
    </row>
    <row r="1746" spans="10:10" x14ac:dyDescent="0.25">
      <c r="J1746" s="4"/>
    </row>
    <row r="1747" spans="10:10" x14ac:dyDescent="0.25">
      <c r="J1747" s="4"/>
    </row>
    <row r="1748" spans="10:10" x14ac:dyDescent="0.25">
      <c r="J1748" s="4"/>
    </row>
    <row r="1749" spans="10:10" x14ac:dyDescent="0.25">
      <c r="J1749" s="4"/>
    </row>
    <row r="1750" spans="10:10" x14ac:dyDescent="0.25">
      <c r="J1750" s="4"/>
    </row>
    <row r="1751" spans="10:10" x14ac:dyDescent="0.25">
      <c r="J1751" s="4"/>
    </row>
    <row r="1752" spans="10:10" x14ac:dyDescent="0.25">
      <c r="J1752" s="4"/>
    </row>
    <row r="1753" spans="10:10" x14ac:dyDescent="0.25">
      <c r="J1753" s="4"/>
    </row>
    <row r="1754" spans="10:10" x14ac:dyDescent="0.25">
      <c r="J1754" s="4"/>
    </row>
    <row r="1755" spans="10:10" x14ac:dyDescent="0.25">
      <c r="J1755" s="4"/>
    </row>
    <row r="1756" spans="10:10" x14ac:dyDescent="0.25">
      <c r="J1756" s="4"/>
    </row>
    <row r="1757" spans="10:10" x14ac:dyDescent="0.25">
      <c r="J1757" s="4"/>
    </row>
    <row r="1758" spans="10:10" x14ac:dyDescent="0.25">
      <c r="J1758" s="4"/>
    </row>
    <row r="1759" spans="10:10" x14ac:dyDescent="0.25">
      <c r="J1759" s="4"/>
    </row>
    <row r="1760" spans="10:10" x14ac:dyDescent="0.25">
      <c r="J1760" s="4"/>
    </row>
    <row r="1761" spans="10:10" x14ac:dyDescent="0.25">
      <c r="J1761" s="4"/>
    </row>
    <row r="1762" spans="10:10" x14ac:dyDescent="0.25">
      <c r="J1762" s="4"/>
    </row>
    <row r="1763" spans="10:10" x14ac:dyDescent="0.25">
      <c r="J1763" s="4"/>
    </row>
    <row r="1764" spans="10:10" x14ac:dyDescent="0.25">
      <c r="J1764" s="4"/>
    </row>
    <row r="1765" spans="10:10" x14ac:dyDescent="0.25">
      <c r="J1765" s="4"/>
    </row>
    <row r="1766" spans="10:10" x14ac:dyDescent="0.25">
      <c r="J1766" s="4"/>
    </row>
    <row r="1767" spans="10:10" x14ac:dyDescent="0.25">
      <c r="J1767" s="4"/>
    </row>
    <row r="1768" spans="10:10" x14ac:dyDescent="0.25">
      <c r="J1768" s="4"/>
    </row>
    <row r="1769" spans="10:10" x14ac:dyDescent="0.25">
      <c r="J1769" s="4"/>
    </row>
    <row r="1770" spans="10:10" x14ac:dyDescent="0.25">
      <c r="J1770" s="4"/>
    </row>
    <row r="1771" spans="10:10" x14ac:dyDescent="0.25">
      <c r="J1771" s="4"/>
    </row>
    <row r="1772" spans="10:10" x14ac:dyDescent="0.25">
      <c r="J1772" s="4"/>
    </row>
    <row r="1773" spans="10:10" x14ac:dyDescent="0.25">
      <c r="J1773" s="4"/>
    </row>
    <row r="1774" spans="10:10" x14ac:dyDescent="0.25">
      <c r="J1774" s="4"/>
    </row>
    <row r="1775" spans="10:10" x14ac:dyDescent="0.25">
      <c r="J1775" s="4"/>
    </row>
    <row r="1776" spans="10:10" x14ac:dyDescent="0.25">
      <c r="J1776" s="4"/>
    </row>
    <row r="1777" spans="10:10" x14ac:dyDescent="0.25">
      <c r="J1777" s="4"/>
    </row>
    <row r="1778" spans="10:10" x14ac:dyDescent="0.25">
      <c r="J1778" s="4"/>
    </row>
    <row r="1779" spans="10:10" x14ac:dyDescent="0.25">
      <c r="J1779" s="4"/>
    </row>
    <row r="1780" spans="10:10" x14ac:dyDescent="0.25">
      <c r="J1780" s="4"/>
    </row>
    <row r="1781" spans="10:10" x14ac:dyDescent="0.25">
      <c r="J1781" s="4"/>
    </row>
    <row r="1782" spans="10:10" x14ac:dyDescent="0.25">
      <c r="J1782" s="4"/>
    </row>
    <row r="1783" spans="10:10" x14ac:dyDescent="0.25">
      <c r="J1783" s="4"/>
    </row>
    <row r="1784" spans="10:10" x14ac:dyDescent="0.25">
      <c r="J1784" s="4"/>
    </row>
    <row r="1785" spans="10:10" x14ac:dyDescent="0.25">
      <c r="J1785" s="4"/>
    </row>
    <row r="1786" spans="10:10" x14ac:dyDescent="0.25">
      <c r="J1786" s="4"/>
    </row>
    <row r="1787" spans="10:10" x14ac:dyDescent="0.25">
      <c r="J1787" s="4"/>
    </row>
    <row r="1788" spans="10:10" x14ac:dyDescent="0.25">
      <c r="J1788" s="4"/>
    </row>
    <row r="1789" spans="10:10" x14ac:dyDescent="0.25">
      <c r="J1789" s="4"/>
    </row>
    <row r="1790" spans="10:10" x14ac:dyDescent="0.25">
      <c r="J1790" s="4"/>
    </row>
    <row r="1791" spans="10:10" x14ac:dyDescent="0.25">
      <c r="J1791" s="4"/>
    </row>
    <row r="1792" spans="10:10" x14ac:dyDescent="0.25">
      <c r="J1792" s="4"/>
    </row>
    <row r="1793" spans="10:10" x14ac:dyDescent="0.25">
      <c r="J1793" s="4"/>
    </row>
    <row r="1794" spans="10:10" x14ac:dyDescent="0.25">
      <c r="J1794" s="4"/>
    </row>
    <row r="1795" spans="10:10" x14ac:dyDescent="0.25">
      <c r="J1795" s="4"/>
    </row>
    <row r="1796" spans="10:10" x14ac:dyDescent="0.25">
      <c r="J1796" s="4"/>
    </row>
    <row r="1797" spans="10:10" x14ac:dyDescent="0.25">
      <c r="J1797" s="4"/>
    </row>
    <row r="1798" spans="10:10" x14ac:dyDescent="0.25">
      <c r="J1798" s="4"/>
    </row>
    <row r="1799" spans="10:10" x14ac:dyDescent="0.25">
      <c r="J1799" s="4"/>
    </row>
    <row r="1800" spans="10:10" x14ac:dyDescent="0.25">
      <c r="J1800" s="4"/>
    </row>
    <row r="1801" spans="10:10" x14ac:dyDescent="0.25">
      <c r="J1801" s="4"/>
    </row>
    <row r="1802" spans="10:10" x14ac:dyDescent="0.25">
      <c r="J1802" s="4"/>
    </row>
    <row r="1803" spans="10:10" x14ac:dyDescent="0.25">
      <c r="J1803" s="4"/>
    </row>
    <row r="1804" spans="10:10" x14ac:dyDescent="0.25">
      <c r="J1804" s="4"/>
    </row>
    <row r="1805" spans="10:10" x14ac:dyDescent="0.25">
      <c r="J1805" s="4"/>
    </row>
    <row r="1806" spans="10:10" x14ac:dyDescent="0.25">
      <c r="J1806" s="4"/>
    </row>
    <row r="1807" spans="10:10" x14ac:dyDescent="0.25">
      <c r="J1807" s="4"/>
    </row>
    <row r="1808" spans="10:10" x14ac:dyDescent="0.25">
      <c r="J1808" s="4"/>
    </row>
    <row r="1809" spans="10:10" x14ac:dyDescent="0.25">
      <c r="J1809" s="4"/>
    </row>
    <row r="1810" spans="10:10" x14ac:dyDescent="0.25">
      <c r="J1810" s="4"/>
    </row>
    <row r="1811" spans="10:10" x14ac:dyDescent="0.25">
      <c r="J1811" s="4"/>
    </row>
    <row r="1812" spans="10:10" x14ac:dyDescent="0.25">
      <c r="J1812" s="4"/>
    </row>
    <row r="1813" spans="10:10" x14ac:dyDescent="0.25">
      <c r="J1813" s="4"/>
    </row>
    <row r="1814" spans="10:10" x14ac:dyDescent="0.25">
      <c r="J1814" s="4"/>
    </row>
    <row r="1815" spans="10:10" x14ac:dyDescent="0.25">
      <c r="J1815" s="4"/>
    </row>
    <row r="1816" spans="10:10" x14ac:dyDescent="0.25">
      <c r="J1816" s="4"/>
    </row>
    <row r="1817" spans="10:10" x14ac:dyDescent="0.25">
      <c r="J1817" s="4"/>
    </row>
    <row r="1818" spans="10:10" x14ac:dyDescent="0.25">
      <c r="J1818" s="4"/>
    </row>
    <row r="1819" spans="10:10" x14ac:dyDescent="0.25">
      <c r="J1819" s="4"/>
    </row>
    <row r="1820" spans="10:10" x14ac:dyDescent="0.25">
      <c r="J1820" s="4"/>
    </row>
    <row r="1821" spans="10:10" x14ac:dyDescent="0.25">
      <c r="J1821" s="4"/>
    </row>
    <row r="1822" spans="10:10" x14ac:dyDescent="0.25">
      <c r="J1822" s="4"/>
    </row>
    <row r="1823" spans="10:10" x14ac:dyDescent="0.25">
      <c r="J1823" s="4"/>
    </row>
    <row r="1824" spans="10:10" x14ac:dyDescent="0.25">
      <c r="J1824" s="4"/>
    </row>
    <row r="1825" spans="10:10" x14ac:dyDescent="0.25">
      <c r="J1825" s="4"/>
    </row>
    <row r="1826" spans="10:10" x14ac:dyDescent="0.25">
      <c r="J1826" s="4"/>
    </row>
    <row r="1827" spans="10:10" x14ac:dyDescent="0.25">
      <c r="J1827" s="4"/>
    </row>
    <row r="1828" spans="10:10" x14ac:dyDescent="0.25">
      <c r="J1828" s="4"/>
    </row>
    <row r="1829" spans="10:10" x14ac:dyDescent="0.25">
      <c r="J1829" s="4"/>
    </row>
    <row r="1830" spans="10:10" x14ac:dyDescent="0.25">
      <c r="J1830" s="4"/>
    </row>
    <row r="1831" spans="10:10" x14ac:dyDescent="0.25">
      <c r="J1831" s="4"/>
    </row>
    <row r="1832" spans="10:10" x14ac:dyDescent="0.25">
      <c r="J1832" s="4"/>
    </row>
    <row r="1833" spans="10:10" x14ac:dyDescent="0.25">
      <c r="J1833" s="4"/>
    </row>
    <row r="1834" spans="10:10" x14ac:dyDescent="0.25">
      <c r="J1834" s="4"/>
    </row>
    <row r="1835" spans="10:10" x14ac:dyDescent="0.25">
      <c r="J1835" s="4"/>
    </row>
    <row r="1836" spans="10:10" x14ac:dyDescent="0.25">
      <c r="J1836" s="4"/>
    </row>
    <row r="1837" spans="10:10" x14ac:dyDescent="0.25">
      <c r="J1837" s="4"/>
    </row>
    <row r="1838" spans="10:10" x14ac:dyDescent="0.25">
      <c r="J1838" s="4"/>
    </row>
    <row r="1839" spans="10:10" x14ac:dyDescent="0.25">
      <c r="J1839" s="4"/>
    </row>
    <row r="1840" spans="10:10" x14ac:dyDescent="0.25">
      <c r="J1840" s="4"/>
    </row>
    <row r="1841" spans="10:10" x14ac:dyDescent="0.25">
      <c r="J1841" s="4"/>
    </row>
    <row r="1842" spans="10:10" x14ac:dyDescent="0.25">
      <c r="J1842" s="4"/>
    </row>
    <row r="1843" spans="10:10" x14ac:dyDescent="0.25">
      <c r="J1843" s="4"/>
    </row>
    <row r="1844" spans="10:10" x14ac:dyDescent="0.25">
      <c r="J1844" s="4"/>
    </row>
    <row r="1845" spans="10:10" x14ac:dyDescent="0.25">
      <c r="J1845" s="4"/>
    </row>
    <row r="1846" spans="10:10" x14ac:dyDescent="0.25">
      <c r="J1846" s="4"/>
    </row>
    <row r="1847" spans="10:10" x14ac:dyDescent="0.25">
      <c r="J1847" s="4"/>
    </row>
    <row r="1848" spans="10:10" x14ac:dyDescent="0.25">
      <c r="J1848" s="4"/>
    </row>
    <row r="1849" spans="10:10" x14ac:dyDescent="0.25">
      <c r="J1849" s="4"/>
    </row>
    <row r="1850" spans="10:10" x14ac:dyDescent="0.25">
      <c r="J1850" s="4"/>
    </row>
    <row r="1851" spans="10:10" x14ac:dyDescent="0.25">
      <c r="J1851" s="4"/>
    </row>
    <row r="1852" spans="10:10" x14ac:dyDescent="0.25">
      <c r="J1852" s="4"/>
    </row>
    <row r="1853" spans="10:10" x14ac:dyDescent="0.25">
      <c r="J1853" s="4"/>
    </row>
    <row r="1854" spans="10:10" x14ac:dyDescent="0.25">
      <c r="J1854" s="4"/>
    </row>
    <row r="1855" spans="10:10" x14ac:dyDescent="0.25">
      <c r="J1855" s="4"/>
    </row>
    <row r="1856" spans="10:10" x14ac:dyDescent="0.25">
      <c r="J1856" s="4"/>
    </row>
    <row r="1857" spans="10:10" x14ac:dyDescent="0.25">
      <c r="J1857" s="4"/>
    </row>
    <row r="1858" spans="10:10" x14ac:dyDescent="0.25">
      <c r="J1858" s="4"/>
    </row>
    <row r="1859" spans="10:10" x14ac:dyDescent="0.25">
      <c r="J1859" s="4"/>
    </row>
    <row r="1860" spans="10:10" x14ac:dyDescent="0.25">
      <c r="J1860" s="4"/>
    </row>
    <row r="1861" spans="10:10" x14ac:dyDescent="0.25">
      <c r="J1861" s="4"/>
    </row>
    <row r="1862" spans="10:10" x14ac:dyDescent="0.25">
      <c r="J1862" s="4"/>
    </row>
    <row r="1863" spans="10:10" x14ac:dyDescent="0.25">
      <c r="J1863" s="4"/>
    </row>
    <row r="1864" spans="10:10" x14ac:dyDescent="0.25">
      <c r="J1864" s="4"/>
    </row>
    <row r="1865" spans="10:10" x14ac:dyDescent="0.25">
      <c r="J1865" s="4"/>
    </row>
    <row r="1866" spans="10:10" x14ac:dyDescent="0.25">
      <c r="J1866" s="4"/>
    </row>
    <row r="1867" spans="10:10" x14ac:dyDescent="0.25">
      <c r="J1867" s="4"/>
    </row>
    <row r="1868" spans="10:10" x14ac:dyDescent="0.25">
      <c r="J1868" s="4"/>
    </row>
    <row r="1869" spans="10:10" x14ac:dyDescent="0.25">
      <c r="J1869" s="4"/>
    </row>
    <row r="1870" spans="10:10" x14ac:dyDescent="0.25">
      <c r="J1870" s="4"/>
    </row>
    <row r="1871" spans="10:10" x14ac:dyDescent="0.25">
      <c r="J1871" s="4"/>
    </row>
    <row r="1872" spans="10:10" x14ac:dyDescent="0.25">
      <c r="J1872" s="4"/>
    </row>
    <row r="1873" spans="10:10" x14ac:dyDescent="0.25">
      <c r="J1873" s="4"/>
    </row>
    <row r="1874" spans="10:10" x14ac:dyDescent="0.25">
      <c r="J1874" s="4"/>
    </row>
    <row r="1875" spans="10:10" x14ac:dyDescent="0.25">
      <c r="J1875" s="4"/>
    </row>
    <row r="1876" spans="10:10" x14ac:dyDescent="0.25">
      <c r="J1876" s="4"/>
    </row>
    <row r="1877" spans="10:10" x14ac:dyDescent="0.25">
      <c r="J1877" s="4"/>
    </row>
    <row r="1878" spans="10:10" x14ac:dyDescent="0.25">
      <c r="J1878" s="4"/>
    </row>
    <row r="1879" spans="10:10" x14ac:dyDescent="0.25">
      <c r="J1879" s="4"/>
    </row>
    <row r="1880" spans="10:10" x14ac:dyDescent="0.25">
      <c r="J1880" s="4"/>
    </row>
    <row r="1881" spans="10:10" x14ac:dyDescent="0.25">
      <c r="J1881" s="4"/>
    </row>
    <row r="1882" spans="10:10" x14ac:dyDescent="0.25">
      <c r="J1882" s="4"/>
    </row>
    <row r="1883" spans="10:10" x14ac:dyDescent="0.25">
      <c r="J1883" s="4"/>
    </row>
    <row r="1884" spans="10:10" x14ac:dyDescent="0.25">
      <c r="J1884" s="4"/>
    </row>
    <row r="1885" spans="10:10" x14ac:dyDescent="0.25">
      <c r="J1885" s="4"/>
    </row>
    <row r="1886" spans="10:10" x14ac:dyDescent="0.25">
      <c r="J1886" s="4"/>
    </row>
    <row r="1887" spans="10:10" x14ac:dyDescent="0.25">
      <c r="J1887" s="4"/>
    </row>
    <row r="1888" spans="10:10" x14ac:dyDescent="0.25">
      <c r="J1888" s="4"/>
    </row>
    <row r="1889" spans="10:10" x14ac:dyDescent="0.25">
      <c r="J1889" s="4"/>
    </row>
    <row r="1890" spans="10:10" x14ac:dyDescent="0.25">
      <c r="J1890" s="4"/>
    </row>
    <row r="1891" spans="10:10" x14ac:dyDescent="0.25">
      <c r="J1891" s="4"/>
    </row>
    <row r="1892" spans="10:10" x14ac:dyDescent="0.25">
      <c r="J1892" s="4"/>
    </row>
    <row r="1893" spans="10:10" x14ac:dyDescent="0.25">
      <c r="J1893" s="4"/>
    </row>
    <row r="1894" spans="10:10" x14ac:dyDescent="0.25">
      <c r="J1894" s="4"/>
    </row>
    <row r="1895" spans="10:10" x14ac:dyDescent="0.25">
      <c r="J1895" s="4"/>
    </row>
    <row r="1896" spans="10:10" x14ac:dyDescent="0.25">
      <c r="J1896" s="4"/>
    </row>
    <row r="1897" spans="10:10" x14ac:dyDescent="0.25">
      <c r="J1897" s="4"/>
    </row>
    <row r="1898" spans="10:10" x14ac:dyDescent="0.25">
      <c r="J1898" s="4"/>
    </row>
    <row r="1899" spans="10:10" x14ac:dyDescent="0.25">
      <c r="J1899" s="4"/>
    </row>
    <row r="1900" spans="10:10" x14ac:dyDescent="0.25">
      <c r="J1900" s="4"/>
    </row>
    <row r="1901" spans="10:10" x14ac:dyDescent="0.25">
      <c r="J1901" s="4"/>
    </row>
    <row r="1902" spans="10:10" x14ac:dyDescent="0.25">
      <c r="J1902" s="4"/>
    </row>
    <row r="1903" spans="10:10" x14ac:dyDescent="0.25">
      <c r="J1903" s="4"/>
    </row>
    <row r="1904" spans="10:10" x14ac:dyDescent="0.25">
      <c r="J1904" s="4"/>
    </row>
    <row r="1905" spans="10:10" x14ac:dyDescent="0.25">
      <c r="J1905" s="4"/>
    </row>
    <row r="1906" spans="10:10" x14ac:dyDescent="0.25">
      <c r="J1906" s="4"/>
    </row>
    <row r="1907" spans="10:10" x14ac:dyDescent="0.25">
      <c r="J1907" s="4"/>
    </row>
    <row r="1908" spans="10:10" x14ac:dyDescent="0.25">
      <c r="J1908" s="4"/>
    </row>
    <row r="1909" spans="10:10" x14ac:dyDescent="0.25">
      <c r="J1909" s="4"/>
    </row>
    <row r="1910" spans="10:10" x14ac:dyDescent="0.25">
      <c r="J1910" s="4"/>
    </row>
    <row r="1911" spans="10:10" x14ac:dyDescent="0.25">
      <c r="J1911" s="4"/>
    </row>
    <row r="1912" spans="10:10" x14ac:dyDescent="0.25">
      <c r="J1912" s="4"/>
    </row>
    <row r="1913" spans="10:10" x14ac:dyDescent="0.25">
      <c r="J1913" s="4"/>
    </row>
    <row r="1914" spans="10:10" x14ac:dyDescent="0.25">
      <c r="J1914" s="4"/>
    </row>
    <row r="1915" spans="10:10" x14ac:dyDescent="0.25">
      <c r="J1915" s="4"/>
    </row>
    <row r="1916" spans="10:10" x14ac:dyDescent="0.25">
      <c r="J1916" s="4"/>
    </row>
    <row r="1917" spans="10:10" x14ac:dyDescent="0.25">
      <c r="J1917" s="4"/>
    </row>
    <row r="1918" spans="10:10" x14ac:dyDescent="0.25">
      <c r="J1918" s="4"/>
    </row>
    <row r="1919" spans="10:10" x14ac:dyDescent="0.25">
      <c r="J1919" s="4"/>
    </row>
    <row r="1920" spans="10:10" x14ac:dyDescent="0.25">
      <c r="J1920" s="4"/>
    </row>
    <row r="1921" spans="10:10" x14ac:dyDescent="0.25">
      <c r="J1921" s="4"/>
    </row>
    <row r="1922" spans="10:10" x14ac:dyDescent="0.25">
      <c r="J1922" s="4"/>
    </row>
    <row r="1923" spans="10:10" x14ac:dyDescent="0.25">
      <c r="J1923" s="4"/>
    </row>
    <row r="1924" spans="10:10" x14ac:dyDescent="0.25">
      <c r="J1924" s="4"/>
    </row>
    <row r="1925" spans="10:10" x14ac:dyDescent="0.25">
      <c r="J1925" s="4"/>
    </row>
    <row r="1926" spans="10:10" x14ac:dyDescent="0.25">
      <c r="J1926" s="4"/>
    </row>
    <row r="1927" spans="10:10" x14ac:dyDescent="0.25">
      <c r="J1927" s="4"/>
    </row>
    <row r="1928" spans="10:10" x14ac:dyDescent="0.25">
      <c r="J1928" s="4"/>
    </row>
    <row r="1929" spans="10:10" x14ac:dyDescent="0.25">
      <c r="J1929" s="4"/>
    </row>
    <row r="1930" spans="10:10" x14ac:dyDescent="0.25">
      <c r="J1930" s="4"/>
    </row>
    <row r="1931" spans="10:10" x14ac:dyDescent="0.25">
      <c r="J1931" s="4"/>
    </row>
    <row r="1932" spans="10:10" x14ac:dyDescent="0.25">
      <c r="J1932" s="4"/>
    </row>
    <row r="1933" spans="10:10" x14ac:dyDescent="0.25">
      <c r="J1933" s="4"/>
    </row>
    <row r="1934" spans="10:10" x14ac:dyDescent="0.25">
      <c r="J1934" s="4"/>
    </row>
    <row r="1935" spans="10:10" x14ac:dyDescent="0.25">
      <c r="J1935" s="4"/>
    </row>
    <row r="1936" spans="10:10" x14ac:dyDescent="0.25">
      <c r="J1936" s="4"/>
    </row>
    <row r="1937" spans="10:10" x14ac:dyDescent="0.25">
      <c r="J1937" s="4"/>
    </row>
    <row r="1938" spans="10:10" x14ac:dyDescent="0.25">
      <c r="J1938" s="4"/>
    </row>
    <row r="1939" spans="10:10" x14ac:dyDescent="0.25">
      <c r="J1939" s="4"/>
    </row>
    <row r="1940" spans="10:10" x14ac:dyDescent="0.25">
      <c r="J1940" s="4"/>
    </row>
    <row r="1941" spans="10:10" x14ac:dyDescent="0.25">
      <c r="J1941" s="4"/>
    </row>
    <row r="1942" spans="10:10" x14ac:dyDescent="0.25">
      <c r="J1942" s="4"/>
    </row>
    <row r="1943" spans="10:10" x14ac:dyDescent="0.25">
      <c r="J1943" s="4"/>
    </row>
    <row r="1944" spans="10:10" x14ac:dyDescent="0.25">
      <c r="J1944" s="4"/>
    </row>
    <row r="1945" spans="10:10" x14ac:dyDescent="0.25">
      <c r="J1945" s="4"/>
    </row>
    <row r="1946" spans="10:10" x14ac:dyDescent="0.25">
      <c r="J1946" s="4"/>
    </row>
    <row r="1947" spans="10:10" x14ac:dyDescent="0.25">
      <c r="J1947" s="4"/>
    </row>
    <row r="1948" spans="10:10" x14ac:dyDescent="0.25">
      <c r="J1948" s="4"/>
    </row>
    <row r="1949" spans="10:10" x14ac:dyDescent="0.25">
      <c r="J1949" s="4"/>
    </row>
    <row r="1950" spans="10:10" x14ac:dyDescent="0.25">
      <c r="J1950" s="4"/>
    </row>
    <row r="1951" spans="10:10" x14ac:dyDescent="0.25">
      <c r="J1951" s="4"/>
    </row>
    <row r="1952" spans="10:10" x14ac:dyDescent="0.25">
      <c r="J1952" s="4"/>
    </row>
    <row r="1953" spans="10:10" x14ac:dyDescent="0.25">
      <c r="J1953" s="4"/>
    </row>
    <row r="1954" spans="10:10" x14ac:dyDescent="0.25">
      <c r="J1954" s="4"/>
    </row>
    <row r="1955" spans="10:10" x14ac:dyDescent="0.25">
      <c r="J1955" s="4"/>
    </row>
    <row r="1956" spans="10:10" x14ac:dyDescent="0.25">
      <c r="J1956" s="4"/>
    </row>
    <row r="1957" spans="10:10" x14ac:dyDescent="0.25">
      <c r="J1957" s="4"/>
    </row>
    <row r="1958" spans="10:10" x14ac:dyDescent="0.25">
      <c r="J1958" s="4"/>
    </row>
    <row r="1959" spans="10:10" x14ac:dyDescent="0.25">
      <c r="J1959" s="4"/>
    </row>
    <row r="1960" spans="10:10" x14ac:dyDescent="0.25">
      <c r="J1960" s="4"/>
    </row>
    <row r="1961" spans="10:10" x14ac:dyDescent="0.25">
      <c r="J1961" s="4"/>
    </row>
    <row r="1962" spans="10:10" x14ac:dyDescent="0.25">
      <c r="J1962" s="4"/>
    </row>
    <row r="1963" spans="10:10" x14ac:dyDescent="0.25">
      <c r="J1963" s="4"/>
    </row>
    <row r="1964" spans="10:10" x14ac:dyDescent="0.25">
      <c r="J1964" s="4"/>
    </row>
    <row r="1965" spans="10:10" x14ac:dyDescent="0.25">
      <c r="J1965" s="4"/>
    </row>
    <row r="1966" spans="10:10" x14ac:dyDescent="0.25">
      <c r="J1966" s="4"/>
    </row>
    <row r="1967" spans="10:10" x14ac:dyDescent="0.25">
      <c r="J1967" s="4"/>
    </row>
    <row r="1968" spans="10:10" x14ac:dyDescent="0.25">
      <c r="J1968" s="4"/>
    </row>
    <row r="1969" spans="10:10" x14ac:dyDescent="0.25">
      <c r="J1969" s="4"/>
    </row>
    <row r="1970" spans="10:10" x14ac:dyDescent="0.25">
      <c r="J1970" s="4"/>
    </row>
    <row r="1971" spans="10:10" x14ac:dyDescent="0.25">
      <c r="J1971" s="4"/>
    </row>
    <row r="1972" spans="10:10" x14ac:dyDescent="0.25">
      <c r="J1972" s="4"/>
    </row>
    <row r="1973" spans="10:10" x14ac:dyDescent="0.25">
      <c r="J1973" s="4"/>
    </row>
    <row r="1974" spans="10:10" x14ac:dyDescent="0.25">
      <c r="J1974" s="4"/>
    </row>
    <row r="1975" spans="10:10" x14ac:dyDescent="0.25">
      <c r="J1975" s="4"/>
    </row>
    <row r="1976" spans="10:10" x14ac:dyDescent="0.25">
      <c r="J1976" s="4"/>
    </row>
    <row r="1977" spans="10:10" x14ac:dyDescent="0.25">
      <c r="J1977" s="4"/>
    </row>
    <row r="1978" spans="10:10" x14ac:dyDescent="0.25">
      <c r="J1978" s="4"/>
    </row>
    <row r="1979" spans="10:10" x14ac:dyDescent="0.25">
      <c r="J1979" s="4"/>
    </row>
    <row r="1980" spans="10:10" x14ac:dyDescent="0.25">
      <c r="J1980" s="4"/>
    </row>
    <row r="1981" spans="10:10" x14ac:dyDescent="0.25">
      <c r="J1981" s="4"/>
    </row>
    <row r="1982" spans="10:10" x14ac:dyDescent="0.25">
      <c r="J1982" s="4"/>
    </row>
    <row r="1983" spans="10:10" x14ac:dyDescent="0.25">
      <c r="J1983" s="4"/>
    </row>
    <row r="1984" spans="10:10" x14ac:dyDescent="0.25">
      <c r="J1984" s="4"/>
    </row>
    <row r="1985" spans="10:10" x14ac:dyDescent="0.25">
      <c r="J1985" s="4"/>
    </row>
    <row r="1986" spans="10:10" x14ac:dyDescent="0.25">
      <c r="J1986" s="4"/>
    </row>
    <row r="1987" spans="10:10" x14ac:dyDescent="0.25">
      <c r="J1987" s="4"/>
    </row>
    <row r="1988" spans="10:10" x14ac:dyDescent="0.25">
      <c r="J1988" s="4"/>
    </row>
    <row r="1989" spans="10:10" x14ac:dyDescent="0.25">
      <c r="J1989" s="4"/>
    </row>
    <row r="1990" spans="10:10" x14ac:dyDescent="0.25">
      <c r="J1990" s="4"/>
    </row>
    <row r="1991" spans="10:10" x14ac:dyDescent="0.25">
      <c r="J1991" s="4"/>
    </row>
    <row r="1992" spans="10:10" x14ac:dyDescent="0.25">
      <c r="J1992" s="4"/>
    </row>
    <row r="1993" spans="10:10" x14ac:dyDescent="0.25">
      <c r="J1993" s="4"/>
    </row>
    <row r="1994" spans="10:10" x14ac:dyDescent="0.25">
      <c r="J1994" s="4"/>
    </row>
    <row r="1995" spans="10:10" x14ac:dyDescent="0.25">
      <c r="J1995" s="4"/>
    </row>
    <row r="1996" spans="10:10" x14ac:dyDescent="0.25">
      <c r="J1996" s="4"/>
    </row>
    <row r="1997" spans="10:10" x14ac:dyDescent="0.25">
      <c r="J1997" s="4"/>
    </row>
    <row r="1998" spans="10:10" x14ac:dyDescent="0.25">
      <c r="J1998" s="4"/>
    </row>
    <row r="1999" spans="10:10" x14ac:dyDescent="0.25">
      <c r="J1999" s="4"/>
    </row>
    <row r="2000" spans="10:10" x14ac:dyDescent="0.25">
      <c r="J2000" s="4"/>
    </row>
    <row r="2001" spans="10:10" x14ac:dyDescent="0.25">
      <c r="J2001" s="4"/>
    </row>
    <row r="2002" spans="10:10" x14ac:dyDescent="0.25">
      <c r="J2002" s="4"/>
    </row>
    <row r="2003" spans="10:10" x14ac:dyDescent="0.25">
      <c r="J2003" s="4"/>
    </row>
    <row r="2004" spans="10:10" x14ac:dyDescent="0.25">
      <c r="J2004" s="4"/>
    </row>
    <row r="2005" spans="10:10" x14ac:dyDescent="0.25">
      <c r="J2005" s="4"/>
    </row>
    <row r="2006" spans="10:10" x14ac:dyDescent="0.25">
      <c r="J2006" s="4"/>
    </row>
    <row r="2007" spans="10:10" x14ac:dyDescent="0.25">
      <c r="J2007" s="4"/>
    </row>
    <row r="2008" spans="10:10" x14ac:dyDescent="0.25">
      <c r="J2008" s="4"/>
    </row>
    <row r="2009" spans="10:10" x14ac:dyDescent="0.25">
      <c r="J2009" s="4"/>
    </row>
    <row r="2010" spans="10:10" x14ac:dyDescent="0.25">
      <c r="J2010" s="4"/>
    </row>
    <row r="2011" spans="10:10" x14ac:dyDescent="0.25">
      <c r="J2011" s="4"/>
    </row>
    <row r="2012" spans="10:10" x14ac:dyDescent="0.25">
      <c r="J2012" s="4"/>
    </row>
    <row r="2013" spans="10:10" x14ac:dyDescent="0.25">
      <c r="J2013" s="4"/>
    </row>
    <row r="2014" spans="10:10" x14ac:dyDescent="0.25">
      <c r="J2014" s="4"/>
    </row>
    <row r="2015" spans="10:10" x14ac:dyDescent="0.25">
      <c r="J2015" s="4"/>
    </row>
    <row r="2016" spans="10:10" x14ac:dyDescent="0.25">
      <c r="J2016" s="4"/>
    </row>
    <row r="2017" spans="10:10" x14ac:dyDescent="0.25">
      <c r="J2017" s="4"/>
    </row>
    <row r="2018" spans="10:10" x14ac:dyDescent="0.25">
      <c r="J2018" s="4"/>
    </row>
    <row r="2019" spans="10:10" x14ac:dyDescent="0.25">
      <c r="J2019" s="4"/>
    </row>
    <row r="2020" spans="10:10" x14ac:dyDescent="0.25">
      <c r="J2020" s="4"/>
    </row>
    <row r="2021" spans="10:10" x14ac:dyDescent="0.25">
      <c r="J2021" s="4"/>
    </row>
    <row r="2022" spans="10:10" x14ac:dyDescent="0.25">
      <c r="J2022" s="4"/>
    </row>
    <row r="2023" spans="10:10" x14ac:dyDescent="0.25">
      <c r="J2023" s="4"/>
    </row>
    <row r="2024" spans="10:10" x14ac:dyDescent="0.25">
      <c r="J2024" s="4"/>
    </row>
    <row r="2025" spans="10:10" x14ac:dyDescent="0.25">
      <c r="J2025" s="4"/>
    </row>
    <row r="2026" spans="10:10" x14ac:dyDescent="0.25">
      <c r="J2026" s="4"/>
    </row>
    <row r="2027" spans="10:10" x14ac:dyDescent="0.25">
      <c r="J2027" s="4"/>
    </row>
    <row r="2028" spans="10:10" x14ac:dyDescent="0.25">
      <c r="J2028" s="4"/>
    </row>
    <row r="2029" spans="10:10" x14ac:dyDescent="0.25">
      <c r="J2029" s="4"/>
    </row>
    <row r="2030" spans="10:10" x14ac:dyDescent="0.25">
      <c r="J2030" s="4"/>
    </row>
    <row r="2031" spans="10:10" x14ac:dyDescent="0.25">
      <c r="J2031" s="4"/>
    </row>
    <row r="2032" spans="10:10" x14ac:dyDescent="0.25">
      <c r="J2032" s="4"/>
    </row>
    <row r="2033" spans="10:10" x14ac:dyDescent="0.25">
      <c r="J2033" s="4"/>
    </row>
    <row r="2034" spans="10:10" x14ac:dyDescent="0.25">
      <c r="J2034" s="4"/>
    </row>
    <row r="2035" spans="10:10" x14ac:dyDescent="0.25">
      <c r="J2035" s="4"/>
    </row>
    <row r="2036" spans="10:10" x14ac:dyDescent="0.25">
      <c r="J2036" s="4"/>
    </row>
    <row r="2037" spans="10:10" x14ac:dyDescent="0.25">
      <c r="J2037" s="4"/>
    </row>
    <row r="2038" spans="10:10" x14ac:dyDescent="0.25">
      <c r="J2038" s="4"/>
    </row>
    <row r="2039" spans="10:10" x14ac:dyDescent="0.25">
      <c r="J2039" s="4"/>
    </row>
    <row r="2040" spans="10:10" x14ac:dyDescent="0.25">
      <c r="J2040" s="4"/>
    </row>
    <row r="2041" spans="10:10" x14ac:dyDescent="0.25">
      <c r="J2041" s="4"/>
    </row>
    <row r="2042" spans="10:10" x14ac:dyDescent="0.25">
      <c r="J2042" s="4"/>
    </row>
    <row r="2043" spans="10:10" x14ac:dyDescent="0.25">
      <c r="J2043" s="4"/>
    </row>
    <row r="2044" spans="10:10" x14ac:dyDescent="0.25">
      <c r="J2044" s="4"/>
    </row>
    <row r="2045" spans="10:10" x14ac:dyDescent="0.25">
      <c r="J2045" s="4"/>
    </row>
    <row r="2046" spans="10:10" x14ac:dyDescent="0.25">
      <c r="J2046" s="4"/>
    </row>
    <row r="2047" spans="10:10" x14ac:dyDescent="0.25">
      <c r="J2047" s="4"/>
    </row>
    <row r="2048" spans="10:10" x14ac:dyDescent="0.25">
      <c r="J2048" s="4"/>
    </row>
    <row r="2049" spans="10:10" x14ac:dyDescent="0.25">
      <c r="J2049" s="4"/>
    </row>
    <row r="2050" spans="10:10" x14ac:dyDescent="0.25">
      <c r="J2050" s="4"/>
    </row>
    <row r="2051" spans="10:10" x14ac:dyDescent="0.25">
      <c r="J2051" s="4"/>
    </row>
    <row r="2052" spans="10:10" x14ac:dyDescent="0.25">
      <c r="J2052" s="4"/>
    </row>
    <row r="2053" spans="10:10" x14ac:dyDescent="0.25">
      <c r="J2053" s="4"/>
    </row>
    <row r="2054" spans="10:10" x14ac:dyDescent="0.25">
      <c r="J2054" s="4"/>
    </row>
    <row r="2055" spans="10:10" x14ac:dyDescent="0.25">
      <c r="J2055" s="4"/>
    </row>
    <row r="2056" spans="10:10" x14ac:dyDescent="0.25">
      <c r="J2056" s="4"/>
    </row>
    <row r="2057" spans="10:10" x14ac:dyDescent="0.25">
      <c r="J2057" s="4"/>
    </row>
    <row r="2058" spans="10:10" x14ac:dyDescent="0.25">
      <c r="J2058" s="4"/>
    </row>
    <row r="2059" spans="10:10" x14ac:dyDescent="0.25">
      <c r="J2059" s="4"/>
    </row>
    <row r="2060" spans="10:10" x14ac:dyDescent="0.25">
      <c r="J2060" s="4"/>
    </row>
    <row r="2061" spans="10:10" x14ac:dyDescent="0.25">
      <c r="J2061" s="4"/>
    </row>
    <row r="2062" spans="10:10" x14ac:dyDescent="0.25">
      <c r="J2062" s="4"/>
    </row>
    <row r="2063" spans="10:10" x14ac:dyDescent="0.25">
      <c r="J2063" s="4"/>
    </row>
    <row r="2064" spans="10:10" x14ac:dyDescent="0.25">
      <c r="J2064" s="4"/>
    </row>
    <row r="2065" spans="10:10" x14ac:dyDescent="0.25">
      <c r="J2065" s="4"/>
    </row>
    <row r="2066" spans="10:10" x14ac:dyDescent="0.25">
      <c r="J2066" s="4"/>
    </row>
    <row r="2067" spans="10:10" x14ac:dyDescent="0.25">
      <c r="J2067" s="4"/>
    </row>
    <row r="2068" spans="10:10" x14ac:dyDescent="0.25">
      <c r="J2068" s="4"/>
    </row>
    <row r="2069" spans="10:10" x14ac:dyDescent="0.25">
      <c r="J2069" s="4"/>
    </row>
    <row r="2070" spans="10:10" x14ac:dyDescent="0.25">
      <c r="J2070" s="4"/>
    </row>
    <row r="2071" spans="10:10" x14ac:dyDescent="0.25">
      <c r="J2071" s="4"/>
    </row>
    <row r="2072" spans="10:10" x14ac:dyDescent="0.25">
      <c r="J2072" s="4"/>
    </row>
    <row r="2073" spans="10:10" x14ac:dyDescent="0.25">
      <c r="J2073" s="4"/>
    </row>
    <row r="2074" spans="10:10" x14ac:dyDescent="0.25">
      <c r="J2074" s="4"/>
    </row>
    <row r="2075" spans="10:10" x14ac:dyDescent="0.25">
      <c r="J2075" s="4"/>
    </row>
    <row r="2076" spans="10:10" x14ac:dyDescent="0.25">
      <c r="J2076" s="4"/>
    </row>
    <row r="2077" spans="10:10" x14ac:dyDescent="0.25">
      <c r="J2077" s="4"/>
    </row>
    <row r="2078" spans="10:10" x14ac:dyDescent="0.25">
      <c r="J2078" s="4"/>
    </row>
    <row r="2079" spans="10:10" x14ac:dyDescent="0.25">
      <c r="J2079" s="4"/>
    </row>
    <row r="2080" spans="10:10" x14ac:dyDescent="0.25">
      <c r="J2080" s="4"/>
    </row>
    <row r="2081" spans="10:10" x14ac:dyDescent="0.25">
      <c r="J2081" s="4"/>
    </row>
    <row r="2082" spans="10:10" x14ac:dyDescent="0.25">
      <c r="J2082" s="4"/>
    </row>
    <row r="2083" spans="10:10" x14ac:dyDescent="0.25">
      <c r="J2083" s="4"/>
    </row>
    <row r="2084" spans="10:10" x14ac:dyDescent="0.25">
      <c r="J2084" s="4"/>
    </row>
    <row r="2085" spans="10:10" x14ac:dyDescent="0.25">
      <c r="J2085" s="4"/>
    </row>
    <row r="2086" spans="10:10" x14ac:dyDescent="0.25">
      <c r="J2086" s="4"/>
    </row>
    <row r="2087" spans="10:10" x14ac:dyDescent="0.25">
      <c r="J2087" s="4"/>
    </row>
    <row r="2088" spans="10:10" x14ac:dyDescent="0.25">
      <c r="J2088" s="4"/>
    </row>
    <row r="2089" spans="10:10" x14ac:dyDescent="0.25">
      <c r="J2089" s="4"/>
    </row>
    <row r="2090" spans="10:10" x14ac:dyDescent="0.25">
      <c r="J2090" s="4"/>
    </row>
    <row r="2091" spans="10:10" x14ac:dyDescent="0.25">
      <c r="J2091" s="4"/>
    </row>
    <row r="2092" spans="10:10" x14ac:dyDescent="0.25">
      <c r="J2092" s="4"/>
    </row>
    <row r="2093" spans="10:10" x14ac:dyDescent="0.25">
      <c r="J2093" s="4"/>
    </row>
    <row r="2094" spans="10:10" x14ac:dyDescent="0.25">
      <c r="J2094" s="4"/>
    </row>
    <row r="2095" spans="10:10" x14ac:dyDescent="0.25">
      <c r="J2095" s="4"/>
    </row>
    <row r="2096" spans="10:10" x14ac:dyDescent="0.25">
      <c r="J2096" s="4"/>
    </row>
    <row r="2097" spans="10:10" x14ac:dyDescent="0.25">
      <c r="J2097" s="4"/>
    </row>
    <row r="2098" spans="10:10" x14ac:dyDescent="0.25">
      <c r="J2098" s="4"/>
    </row>
    <row r="2099" spans="10:10" x14ac:dyDescent="0.25">
      <c r="J2099" s="4"/>
    </row>
    <row r="2100" spans="10:10" x14ac:dyDescent="0.25">
      <c r="J2100" s="4"/>
    </row>
    <row r="2101" spans="10:10" x14ac:dyDescent="0.25">
      <c r="J2101" s="4"/>
    </row>
    <row r="2102" spans="10:10" x14ac:dyDescent="0.25">
      <c r="J2102" s="4"/>
    </row>
    <row r="2103" spans="10:10" x14ac:dyDescent="0.25">
      <c r="J2103" s="4"/>
    </row>
    <row r="2104" spans="10:10" x14ac:dyDescent="0.25">
      <c r="J2104" s="4"/>
    </row>
    <row r="2105" spans="10:10" x14ac:dyDescent="0.25">
      <c r="J2105" s="4"/>
    </row>
    <row r="2106" spans="10:10" x14ac:dyDescent="0.25">
      <c r="J2106" s="4"/>
    </row>
    <row r="2107" spans="10:10" x14ac:dyDescent="0.25">
      <c r="J2107" s="4"/>
    </row>
    <row r="2108" spans="10:10" x14ac:dyDescent="0.25">
      <c r="J2108" s="4"/>
    </row>
    <row r="2109" spans="10:10" x14ac:dyDescent="0.25">
      <c r="J2109" s="4"/>
    </row>
    <row r="2110" spans="10:10" x14ac:dyDescent="0.25">
      <c r="J2110" s="4"/>
    </row>
    <row r="2111" spans="10:10" x14ac:dyDescent="0.25">
      <c r="J2111" s="4"/>
    </row>
    <row r="2112" spans="10:10" x14ac:dyDescent="0.25">
      <c r="J2112" s="4"/>
    </row>
    <row r="2113" spans="10:10" x14ac:dyDescent="0.25">
      <c r="J2113" s="4"/>
    </row>
    <row r="2114" spans="10:10" x14ac:dyDescent="0.25">
      <c r="J2114" s="4"/>
    </row>
    <row r="2115" spans="10:10" x14ac:dyDescent="0.25">
      <c r="J2115" s="4"/>
    </row>
    <row r="2116" spans="10:10" x14ac:dyDescent="0.25">
      <c r="J2116" s="4"/>
    </row>
    <row r="2117" spans="10:10" x14ac:dyDescent="0.25">
      <c r="J2117" s="4"/>
    </row>
    <row r="2118" spans="10:10" x14ac:dyDescent="0.25">
      <c r="J2118" s="4"/>
    </row>
    <row r="2119" spans="10:10" x14ac:dyDescent="0.25">
      <c r="J2119" s="4"/>
    </row>
    <row r="2120" spans="10:10" x14ac:dyDescent="0.25">
      <c r="J2120" s="4"/>
    </row>
    <row r="2121" spans="10:10" x14ac:dyDescent="0.25">
      <c r="J2121" s="4"/>
    </row>
    <row r="2122" spans="10:10" x14ac:dyDescent="0.25">
      <c r="J2122" s="4"/>
    </row>
    <row r="2123" spans="10:10" x14ac:dyDescent="0.25">
      <c r="J2123" s="4"/>
    </row>
    <row r="2124" spans="10:10" x14ac:dyDescent="0.25">
      <c r="J2124" s="4"/>
    </row>
    <row r="2125" spans="10:10" x14ac:dyDescent="0.25">
      <c r="J2125" s="4"/>
    </row>
    <row r="2126" spans="10:10" x14ac:dyDescent="0.25">
      <c r="J2126" s="4"/>
    </row>
    <row r="2127" spans="10:10" x14ac:dyDescent="0.25">
      <c r="J2127" s="4"/>
    </row>
    <row r="2128" spans="10:10" x14ac:dyDescent="0.25">
      <c r="J2128" s="4"/>
    </row>
    <row r="2129" spans="10:10" x14ac:dyDescent="0.25">
      <c r="J2129" s="4"/>
    </row>
    <row r="2130" spans="10:10" x14ac:dyDescent="0.25">
      <c r="J2130" s="4"/>
    </row>
    <row r="2131" spans="10:10" x14ac:dyDescent="0.25">
      <c r="J2131" s="4"/>
    </row>
    <row r="2132" spans="10:10" x14ac:dyDescent="0.25">
      <c r="J2132" s="4"/>
    </row>
    <row r="2133" spans="10:10" x14ac:dyDescent="0.25">
      <c r="J2133" s="4"/>
    </row>
    <row r="2134" spans="10:10" x14ac:dyDescent="0.25">
      <c r="J2134" s="4"/>
    </row>
    <row r="2135" spans="10:10" x14ac:dyDescent="0.25">
      <c r="J2135" s="4"/>
    </row>
    <row r="2136" spans="10:10" x14ac:dyDescent="0.25">
      <c r="J2136" s="4"/>
    </row>
    <row r="2137" spans="10:10" x14ac:dyDescent="0.25">
      <c r="J2137" s="4"/>
    </row>
    <row r="2138" spans="10:10" x14ac:dyDescent="0.25">
      <c r="J2138" s="4"/>
    </row>
    <row r="2139" spans="10:10" x14ac:dyDescent="0.25">
      <c r="J2139" s="4"/>
    </row>
    <row r="2140" spans="10:10" x14ac:dyDescent="0.25">
      <c r="J2140" s="4"/>
    </row>
    <row r="2141" spans="10:10" x14ac:dyDescent="0.25">
      <c r="J2141" s="4"/>
    </row>
    <row r="2142" spans="10:10" x14ac:dyDescent="0.25">
      <c r="J2142" s="4"/>
    </row>
    <row r="2143" spans="10:10" x14ac:dyDescent="0.25">
      <c r="J2143" s="4"/>
    </row>
    <row r="2144" spans="10:10" x14ac:dyDescent="0.25">
      <c r="J2144" s="4"/>
    </row>
    <row r="2145" spans="10:10" x14ac:dyDescent="0.25">
      <c r="J2145" s="4"/>
    </row>
    <row r="2146" spans="10:10" x14ac:dyDescent="0.25">
      <c r="J2146" s="4"/>
    </row>
    <row r="2147" spans="10:10" x14ac:dyDescent="0.25">
      <c r="J2147" s="4"/>
    </row>
    <row r="2148" spans="10:10" x14ac:dyDescent="0.25">
      <c r="J2148" s="4"/>
    </row>
    <row r="2149" spans="10:10" x14ac:dyDescent="0.25">
      <c r="J2149" s="4"/>
    </row>
    <row r="2150" spans="10:10" x14ac:dyDescent="0.25">
      <c r="J2150" s="4"/>
    </row>
    <row r="2151" spans="10:10" x14ac:dyDescent="0.25">
      <c r="J2151" s="4"/>
    </row>
    <row r="2152" spans="10:10" x14ac:dyDescent="0.25">
      <c r="J2152" s="4"/>
    </row>
    <row r="2153" spans="10:10" x14ac:dyDescent="0.25">
      <c r="J2153" s="4"/>
    </row>
    <row r="2154" spans="10:10" x14ac:dyDescent="0.25">
      <c r="J2154" s="4"/>
    </row>
    <row r="2155" spans="10:10" x14ac:dyDescent="0.25">
      <c r="J2155" s="4"/>
    </row>
    <row r="2156" spans="10:10" x14ac:dyDescent="0.25">
      <c r="J2156" s="4"/>
    </row>
    <row r="2157" spans="10:10" x14ac:dyDescent="0.25">
      <c r="J2157" s="4"/>
    </row>
    <row r="2158" spans="10:10" x14ac:dyDescent="0.25">
      <c r="J2158" s="4"/>
    </row>
    <row r="2159" spans="10:10" x14ac:dyDescent="0.25">
      <c r="J2159" s="4"/>
    </row>
    <row r="2160" spans="10:10" x14ac:dyDescent="0.25">
      <c r="J2160" s="4"/>
    </row>
    <row r="2161" spans="10:10" x14ac:dyDescent="0.25">
      <c r="J2161" s="4"/>
    </row>
    <row r="2162" spans="10:10" x14ac:dyDescent="0.25">
      <c r="J2162" s="4"/>
    </row>
    <row r="2163" spans="10:10" x14ac:dyDescent="0.25">
      <c r="J2163" s="4"/>
    </row>
    <row r="2164" spans="10:10" x14ac:dyDescent="0.25">
      <c r="J2164" s="4"/>
    </row>
    <row r="2165" spans="10:10" x14ac:dyDescent="0.25">
      <c r="J2165" s="4"/>
    </row>
    <row r="2166" spans="10:10" x14ac:dyDescent="0.25">
      <c r="J2166" s="4"/>
    </row>
    <row r="2167" spans="10:10" x14ac:dyDescent="0.25">
      <c r="J2167" s="4"/>
    </row>
    <row r="2168" spans="10:10" x14ac:dyDescent="0.25">
      <c r="J2168" s="4"/>
    </row>
    <row r="2169" spans="10:10" x14ac:dyDescent="0.25">
      <c r="J2169" s="4"/>
    </row>
    <row r="2170" spans="10:10" x14ac:dyDescent="0.25">
      <c r="J2170" s="4"/>
    </row>
    <row r="2171" spans="10:10" x14ac:dyDescent="0.25">
      <c r="J2171" s="4"/>
    </row>
    <row r="2172" spans="10:10" x14ac:dyDescent="0.25">
      <c r="J2172" s="4"/>
    </row>
    <row r="2173" spans="10:10" x14ac:dyDescent="0.25">
      <c r="J2173" s="4"/>
    </row>
    <row r="2174" spans="10:10" x14ac:dyDescent="0.25">
      <c r="J2174" s="4"/>
    </row>
    <row r="2175" spans="10:10" x14ac:dyDescent="0.25">
      <c r="J2175" s="4"/>
    </row>
    <row r="2176" spans="10:10" x14ac:dyDescent="0.25">
      <c r="J2176" s="4"/>
    </row>
    <row r="2177" spans="10:10" x14ac:dyDescent="0.25">
      <c r="J2177" s="4"/>
    </row>
    <row r="2178" spans="10:10" x14ac:dyDescent="0.25">
      <c r="J2178" s="4"/>
    </row>
    <row r="2179" spans="10:10" x14ac:dyDescent="0.25">
      <c r="J2179" s="4"/>
    </row>
    <row r="2180" spans="10:10" x14ac:dyDescent="0.25">
      <c r="J2180" s="4"/>
    </row>
    <row r="2181" spans="10:10" x14ac:dyDescent="0.25">
      <c r="J2181" s="4"/>
    </row>
    <row r="2182" spans="10:10" x14ac:dyDescent="0.25">
      <c r="J2182" s="4"/>
    </row>
    <row r="2183" spans="10:10" x14ac:dyDescent="0.25">
      <c r="J2183" s="4"/>
    </row>
    <row r="2184" spans="10:10" x14ac:dyDescent="0.25">
      <c r="J2184" s="4"/>
    </row>
    <row r="2185" spans="10:10" x14ac:dyDescent="0.25">
      <c r="J2185" s="4"/>
    </row>
    <row r="2186" spans="10:10" x14ac:dyDescent="0.25">
      <c r="J2186" s="4"/>
    </row>
    <row r="2187" spans="10:10" x14ac:dyDescent="0.25">
      <c r="J2187" s="4"/>
    </row>
    <row r="2188" spans="10:10" x14ac:dyDescent="0.25">
      <c r="J2188" s="4"/>
    </row>
    <row r="2189" spans="10:10" x14ac:dyDescent="0.25">
      <c r="J2189" s="4"/>
    </row>
    <row r="2190" spans="10:10" x14ac:dyDescent="0.25">
      <c r="J2190" s="4"/>
    </row>
    <row r="2191" spans="10:10" x14ac:dyDescent="0.25">
      <c r="J2191" s="4"/>
    </row>
    <row r="2192" spans="10:10" x14ac:dyDescent="0.25">
      <c r="J2192" s="4"/>
    </row>
    <row r="2193" spans="10:10" x14ac:dyDescent="0.25">
      <c r="J2193" s="4"/>
    </row>
    <row r="2194" spans="10:10" x14ac:dyDescent="0.25">
      <c r="J2194" s="4"/>
    </row>
    <row r="2195" spans="10:10" x14ac:dyDescent="0.25">
      <c r="J2195" s="4"/>
    </row>
    <row r="2196" spans="10:10" x14ac:dyDescent="0.25">
      <c r="J2196" s="4"/>
    </row>
    <row r="2197" spans="10:10" x14ac:dyDescent="0.25">
      <c r="J2197" s="4"/>
    </row>
    <row r="2198" spans="10:10" x14ac:dyDescent="0.25">
      <c r="J2198" s="4"/>
    </row>
    <row r="2199" spans="10:10" x14ac:dyDescent="0.25">
      <c r="J2199" s="4"/>
    </row>
    <row r="2200" spans="10:10" x14ac:dyDescent="0.25">
      <c r="J2200" s="4"/>
    </row>
    <row r="2201" spans="10:10" x14ac:dyDescent="0.25">
      <c r="J2201" s="4"/>
    </row>
    <row r="2202" spans="10:10" x14ac:dyDescent="0.25">
      <c r="J2202" s="4"/>
    </row>
    <row r="2203" spans="10:10" x14ac:dyDescent="0.25">
      <c r="J2203" s="4"/>
    </row>
    <row r="2204" spans="10:10" x14ac:dyDescent="0.25">
      <c r="J2204" s="4"/>
    </row>
    <row r="2205" spans="10:10" x14ac:dyDescent="0.25">
      <c r="J2205" s="4"/>
    </row>
    <row r="2206" spans="10:10" x14ac:dyDescent="0.25">
      <c r="J2206" s="4"/>
    </row>
    <row r="2207" spans="10:10" x14ac:dyDescent="0.25">
      <c r="J2207" s="4"/>
    </row>
    <row r="2208" spans="10:10" x14ac:dyDescent="0.25">
      <c r="J2208" s="4"/>
    </row>
    <row r="2209" spans="10:10" x14ac:dyDescent="0.25">
      <c r="J2209" s="4"/>
    </row>
    <row r="2210" spans="10:10" x14ac:dyDescent="0.25">
      <c r="J2210" s="4"/>
    </row>
    <row r="2211" spans="10:10" x14ac:dyDescent="0.25">
      <c r="J2211" s="4"/>
    </row>
    <row r="2212" spans="10:10" x14ac:dyDescent="0.25">
      <c r="J2212" s="4"/>
    </row>
    <row r="2213" spans="10:10" x14ac:dyDescent="0.25">
      <c r="J2213" s="4"/>
    </row>
    <row r="2214" spans="10:10" x14ac:dyDescent="0.25">
      <c r="J2214" s="4"/>
    </row>
    <row r="2215" spans="10:10" x14ac:dyDescent="0.25">
      <c r="J2215" s="4"/>
    </row>
    <row r="2216" spans="10:10" x14ac:dyDescent="0.25">
      <c r="J2216" s="4"/>
    </row>
    <row r="2217" spans="10:10" x14ac:dyDescent="0.25">
      <c r="J2217" s="4"/>
    </row>
    <row r="2218" spans="10:10" x14ac:dyDescent="0.25">
      <c r="J2218" s="4"/>
    </row>
    <row r="2219" spans="10:10" x14ac:dyDescent="0.25">
      <c r="J2219" s="4"/>
    </row>
    <row r="2220" spans="10:10" x14ac:dyDescent="0.25">
      <c r="J2220" s="4"/>
    </row>
    <row r="2221" spans="10:10" x14ac:dyDescent="0.25">
      <c r="J2221" s="4"/>
    </row>
    <row r="2222" spans="10:10" x14ac:dyDescent="0.25">
      <c r="J2222" s="4"/>
    </row>
    <row r="2223" spans="10:10" x14ac:dyDescent="0.25">
      <c r="J2223" s="4"/>
    </row>
    <row r="2224" spans="10:10" x14ac:dyDescent="0.25">
      <c r="J2224" s="4"/>
    </row>
    <row r="2225" spans="10:10" x14ac:dyDescent="0.25">
      <c r="J2225" s="4"/>
    </row>
    <row r="2226" spans="10:10" x14ac:dyDescent="0.25">
      <c r="J2226" s="4"/>
    </row>
    <row r="2227" spans="10:10" x14ac:dyDescent="0.25">
      <c r="J2227" s="4"/>
    </row>
    <row r="2228" spans="10:10" x14ac:dyDescent="0.25">
      <c r="J2228" s="4"/>
    </row>
    <row r="2229" spans="10:10" x14ac:dyDescent="0.25">
      <c r="J2229" s="4"/>
    </row>
    <row r="2230" spans="10:10" x14ac:dyDescent="0.25">
      <c r="J2230" s="4"/>
    </row>
    <row r="2231" spans="10:10" x14ac:dyDescent="0.25">
      <c r="J2231" s="4"/>
    </row>
    <row r="2232" spans="10:10" x14ac:dyDescent="0.25">
      <c r="J2232" s="4"/>
    </row>
    <row r="2233" spans="10:10" x14ac:dyDescent="0.25">
      <c r="J2233" s="4"/>
    </row>
    <row r="2234" spans="10:10" x14ac:dyDescent="0.25">
      <c r="J2234" s="4"/>
    </row>
    <row r="2235" spans="10:10" x14ac:dyDescent="0.25">
      <c r="J2235" s="4"/>
    </row>
    <row r="2236" spans="10:10" x14ac:dyDescent="0.25">
      <c r="J2236" s="4"/>
    </row>
    <row r="2237" spans="10:10" x14ac:dyDescent="0.25">
      <c r="J2237" s="4"/>
    </row>
    <row r="2238" spans="10:10" x14ac:dyDescent="0.25">
      <c r="J2238" s="4"/>
    </row>
    <row r="2239" spans="10:10" x14ac:dyDescent="0.25">
      <c r="J2239" s="4"/>
    </row>
    <row r="2240" spans="10:10" x14ac:dyDescent="0.25">
      <c r="J2240" s="4"/>
    </row>
    <row r="2241" spans="10:10" x14ac:dyDescent="0.25">
      <c r="J2241" s="4"/>
    </row>
    <row r="2242" spans="10:10" x14ac:dyDescent="0.25">
      <c r="J2242" s="4"/>
    </row>
    <row r="2243" spans="10:10" x14ac:dyDescent="0.25">
      <c r="J2243" s="4"/>
    </row>
    <row r="2244" spans="10:10" x14ac:dyDescent="0.25">
      <c r="J2244" s="4"/>
    </row>
    <row r="2245" spans="10:10" x14ac:dyDescent="0.25">
      <c r="J2245" s="4"/>
    </row>
    <row r="2246" spans="10:10" x14ac:dyDescent="0.25">
      <c r="J2246" s="4"/>
    </row>
    <row r="2247" spans="10:10" x14ac:dyDescent="0.25">
      <c r="J2247" s="4"/>
    </row>
    <row r="2248" spans="10:10" x14ac:dyDescent="0.25">
      <c r="J2248" s="4"/>
    </row>
    <row r="2249" spans="10:10" x14ac:dyDescent="0.25">
      <c r="J2249" s="4"/>
    </row>
    <row r="2250" spans="10:10" x14ac:dyDescent="0.25">
      <c r="J2250" s="4"/>
    </row>
    <row r="2251" spans="10:10" x14ac:dyDescent="0.25">
      <c r="J2251" s="4"/>
    </row>
    <row r="2252" spans="10:10" x14ac:dyDescent="0.25">
      <c r="J2252" s="4"/>
    </row>
    <row r="2253" spans="10:10" x14ac:dyDescent="0.25">
      <c r="J2253" s="4"/>
    </row>
    <row r="2254" spans="10:10" x14ac:dyDescent="0.25">
      <c r="J2254" s="4"/>
    </row>
    <row r="2255" spans="10:10" x14ac:dyDescent="0.25">
      <c r="J2255" s="4"/>
    </row>
    <row r="2256" spans="10:10" x14ac:dyDescent="0.25">
      <c r="J2256" s="4"/>
    </row>
    <row r="2257" spans="10:10" x14ac:dyDescent="0.25">
      <c r="J2257" s="4"/>
    </row>
    <row r="2258" spans="10:10" x14ac:dyDescent="0.25">
      <c r="J2258" s="4"/>
    </row>
    <row r="2259" spans="10:10" x14ac:dyDescent="0.25">
      <c r="J2259" s="4"/>
    </row>
    <row r="2260" spans="10:10" x14ac:dyDescent="0.25">
      <c r="J2260" s="4"/>
    </row>
    <row r="2261" spans="10:10" x14ac:dyDescent="0.25">
      <c r="J2261" s="4"/>
    </row>
    <row r="2262" spans="10:10" x14ac:dyDescent="0.25">
      <c r="J2262" s="4"/>
    </row>
    <row r="2263" spans="10:10" x14ac:dyDescent="0.25">
      <c r="J2263" s="4"/>
    </row>
    <row r="2264" spans="10:10" x14ac:dyDescent="0.25">
      <c r="J2264" s="4"/>
    </row>
    <row r="2265" spans="10:10" x14ac:dyDescent="0.25">
      <c r="J2265" s="4"/>
    </row>
    <row r="2266" spans="10:10" x14ac:dyDescent="0.25">
      <c r="J2266" s="4"/>
    </row>
    <row r="2267" spans="10:10" x14ac:dyDescent="0.25">
      <c r="J2267" s="4"/>
    </row>
    <row r="2268" spans="10:10" x14ac:dyDescent="0.25">
      <c r="J2268" s="4"/>
    </row>
    <row r="2269" spans="10:10" x14ac:dyDescent="0.25">
      <c r="J2269" s="4"/>
    </row>
    <row r="2270" spans="10:10" x14ac:dyDescent="0.25">
      <c r="J2270" s="4"/>
    </row>
    <row r="2271" spans="10:10" x14ac:dyDescent="0.25">
      <c r="J2271" s="4"/>
    </row>
    <row r="2272" spans="10:10" x14ac:dyDescent="0.25">
      <c r="J2272" s="4"/>
    </row>
    <row r="2273" spans="10:10" x14ac:dyDescent="0.25">
      <c r="J2273" s="4"/>
    </row>
    <row r="2274" spans="10:10" x14ac:dyDescent="0.25">
      <c r="J2274" s="4"/>
    </row>
    <row r="2275" spans="10:10" x14ac:dyDescent="0.25">
      <c r="J2275" s="4"/>
    </row>
    <row r="2276" spans="10:10" x14ac:dyDescent="0.25">
      <c r="J2276" s="4"/>
    </row>
    <row r="2277" spans="10:10" x14ac:dyDescent="0.25">
      <c r="J2277" s="4"/>
    </row>
    <row r="2278" spans="10:10" x14ac:dyDescent="0.25">
      <c r="J2278" s="4"/>
    </row>
    <row r="2279" spans="10:10" x14ac:dyDescent="0.25">
      <c r="J2279" s="4"/>
    </row>
    <row r="2280" spans="10:10" x14ac:dyDescent="0.25">
      <c r="J2280" s="4"/>
    </row>
    <row r="2281" spans="10:10" x14ac:dyDescent="0.25">
      <c r="J2281" s="4"/>
    </row>
    <row r="2282" spans="10:10" x14ac:dyDescent="0.25">
      <c r="J2282" s="4"/>
    </row>
    <row r="2283" spans="10:10" x14ac:dyDescent="0.25">
      <c r="J2283" s="4"/>
    </row>
    <row r="2284" spans="10:10" x14ac:dyDescent="0.25">
      <c r="J2284" s="4"/>
    </row>
    <row r="2285" spans="10:10" x14ac:dyDescent="0.25">
      <c r="J2285" s="4"/>
    </row>
    <row r="2286" spans="10:10" x14ac:dyDescent="0.25">
      <c r="J2286" s="4"/>
    </row>
    <row r="2287" spans="10:10" x14ac:dyDescent="0.25">
      <c r="J2287" s="4"/>
    </row>
    <row r="2288" spans="10:10" x14ac:dyDescent="0.25">
      <c r="J2288" s="4"/>
    </row>
    <row r="2289" spans="10:10" x14ac:dyDescent="0.25">
      <c r="J2289" s="4"/>
    </row>
    <row r="2290" spans="10:10" x14ac:dyDescent="0.25">
      <c r="J2290" s="4"/>
    </row>
    <row r="2291" spans="10:10" x14ac:dyDescent="0.25">
      <c r="J2291" s="4"/>
    </row>
    <row r="2292" spans="10:10" x14ac:dyDescent="0.25">
      <c r="J2292" s="4"/>
    </row>
    <row r="2293" spans="10:10" x14ac:dyDescent="0.25">
      <c r="J2293" s="4"/>
    </row>
    <row r="2294" spans="10:10" x14ac:dyDescent="0.25">
      <c r="J2294" s="4"/>
    </row>
    <row r="2295" spans="10:10" x14ac:dyDescent="0.25">
      <c r="J2295" s="4"/>
    </row>
    <row r="2296" spans="10:10" x14ac:dyDescent="0.25">
      <c r="J2296" s="4"/>
    </row>
    <row r="2297" spans="10:10" x14ac:dyDescent="0.25">
      <c r="J2297" s="4"/>
    </row>
    <row r="2298" spans="10:10" x14ac:dyDescent="0.25">
      <c r="J2298" s="4"/>
    </row>
    <row r="2299" spans="10:10" x14ac:dyDescent="0.25">
      <c r="J2299" s="4"/>
    </row>
    <row r="2300" spans="10:10" x14ac:dyDescent="0.25">
      <c r="J2300" s="4"/>
    </row>
    <row r="2301" spans="10:10" x14ac:dyDescent="0.25">
      <c r="J2301" s="4"/>
    </row>
    <row r="2302" spans="10:10" x14ac:dyDescent="0.25">
      <c r="J2302" s="4"/>
    </row>
    <row r="2303" spans="10:10" x14ac:dyDescent="0.25">
      <c r="J2303" s="4"/>
    </row>
    <row r="2304" spans="10:10" x14ac:dyDescent="0.25">
      <c r="J2304" s="4"/>
    </row>
    <row r="2305" spans="10:10" x14ac:dyDescent="0.25">
      <c r="J2305" s="4"/>
    </row>
    <row r="2306" spans="10:10" x14ac:dyDescent="0.25">
      <c r="J2306" s="4"/>
    </row>
    <row r="2307" spans="10:10" x14ac:dyDescent="0.25">
      <c r="J2307" s="4"/>
    </row>
    <row r="2308" spans="10:10" x14ac:dyDescent="0.25">
      <c r="J2308" s="4"/>
    </row>
    <row r="2309" spans="10:10" x14ac:dyDescent="0.25">
      <c r="J2309" s="4"/>
    </row>
    <row r="2310" spans="10:10" x14ac:dyDescent="0.25">
      <c r="J2310" s="4"/>
    </row>
    <row r="2311" spans="10:10" x14ac:dyDescent="0.25">
      <c r="J2311" s="4"/>
    </row>
    <row r="2312" spans="10:10" x14ac:dyDescent="0.25">
      <c r="J2312" s="4"/>
    </row>
    <row r="2313" spans="10:10" x14ac:dyDescent="0.25">
      <c r="J2313" s="4"/>
    </row>
    <row r="2314" spans="10:10" x14ac:dyDescent="0.25">
      <c r="J2314" s="4"/>
    </row>
    <row r="2315" spans="10:10" x14ac:dyDescent="0.25">
      <c r="J2315" s="4"/>
    </row>
    <row r="2316" spans="10:10" x14ac:dyDescent="0.25">
      <c r="J2316" s="4"/>
    </row>
    <row r="2317" spans="10:10" x14ac:dyDescent="0.25">
      <c r="J2317" s="4"/>
    </row>
    <row r="2318" spans="10:10" x14ac:dyDescent="0.25">
      <c r="J2318" s="4"/>
    </row>
    <row r="2319" spans="10:10" x14ac:dyDescent="0.25">
      <c r="J2319" s="4"/>
    </row>
    <row r="2320" spans="10:10" x14ac:dyDescent="0.25">
      <c r="J2320" s="4"/>
    </row>
    <row r="2321" spans="10:10" x14ac:dyDescent="0.25">
      <c r="J2321" s="4"/>
    </row>
    <row r="2322" spans="10:10" x14ac:dyDescent="0.25">
      <c r="J2322" s="4"/>
    </row>
    <row r="2323" spans="10:10" x14ac:dyDescent="0.25">
      <c r="J2323" s="4"/>
    </row>
    <row r="2324" spans="10:10" x14ac:dyDescent="0.25">
      <c r="J2324" s="4"/>
    </row>
    <row r="2325" spans="10:10" x14ac:dyDescent="0.25">
      <c r="J2325" s="4"/>
    </row>
    <row r="2326" spans="10:10" x14ac:dyDescent="0.25">
      <c r="J2326" s="4"/>
    </row>
    <row r="2327" spans="10:10" x14ac:dyDescent="0.25">
      <c r="J2327" s="4"/>
    </row>
    <row r="2328" spans="10:10" x14ac:dyDescent="0.25">
      <c r="J2328" s="4"/>
    </row>
    <row r="2329" spans="10:10" x14ac:dyDescent="0.25">
      <c r="J2329" s="4"/>
    </row>
    <row r="2330" spans="10:10" x14ac:dyDescent="0.25">
      <c r="J2330" s="4"/>
    </row>
    <row r="2331" spans="10:10" x14ac:dyDescent="0.25">
      <c r="J2331" s="4"/>
    </row>
    <row r="2332" spans="10:10" x14ac:dyDescent="0.25">
      <c r="J2332" s="4"/>
    </row>
    <row r="2333" spans="10:10" x14ac:dyDescent="0.25">
      <c r="J2333" s="4"/>
    </row>
    <row r="2334" spans="10:10" x14ac:dyDescent="0.25">
      <c r="J2334" s="4"/>
    </row>
    <row r="2335" spans="10:10" x14ac:dyDescent="0.25">
      <c r="J2335" s="4"/>
    </row>
    <row r="2336" spans="10:10" x14ac:dyDescent="0.25">
      <c r="J2336" s="4"/>
    </row>
    <row r="2337" spans="10:10" x14ac:dyDescent="0.25">
      <c r="J2337" s="4"/>
    </row>
    <row r="2338" spans="10:10" x14ac:dyDescent="0.25">
      <c r="J2338" s="4"/>
    </row>
    <row r="2339" spans="10:10" x14ac:dyDescent="0.25">
      <c r="J2339" s="4"/>
    </row>
    <row r="2340" spans="10:10" x14ac:dyDescent="0.25">
      <c r="J2340" s="4"/>
    </row>
    <row r="2341" spans="10:10" x14ac:dyDescent="0.25">
      <c r="J2341" s="4"/>
    </row>
    <row r="2342" spans="10:10" x14ac:dyDescent="0.25">
      <c r="J2342" s="4"/>
    </row>
    <row r="2343" spans="10:10" x14ac:dyDescent="0.25">
      <c r="J2343" s="4"/>
    </row>
    <row r="2344" spans="10:10" x14ac:dyDescent="0.25">
      <c r="J2344" s="4"/>
    </row>
    <row r="2345" spans="10:10" x14ac:dyDescent="0.25">
      <c r="J2345" s="4"/>
    </row>
    <row r="2346" spans="10:10" x14ac:dyDescent="0.25">
      <c r="J2346" s="4"/>
    </row>
    <row r="2347" spans="10:10" x14ac:dyDescent="0.25">
      <c r="J2347" s="4"/>
    </row>
    <row r="2348" spans="10:10" x14ac:dyDescent="0.25">
      <c r="J2348" s="4"/>
    </row>
    <row r="2349" spans="10:10" x14ac:dyDescent="0.25">
      <c r="J2349" s="4"/>
    </row>
    <row r="2350" spans="10:10" x14ac:dyDescent="0.25">
      <c r="J2350" s="4"/>
    </row>
    <row r="2351" spans="10:10" x14ac:dyDescent="0.25">
      <c r="J2351" s="4"/>
    </row>
    <row r="2352" spans="10:10" x14ac:dyDescent="0.25">
      <c r="J2352" s="4"/>
    </row>
    <row r="2353" spans="10:10" x14ac:dyDescent="0.25">
      <c r="J2353" s="4"/>
    </row>
    <row r="2354" spans="10:10" x14ac:dyDescent="0.25">
      <c r="J2354" s="4"/>
    </row>
    <row r="2355" spans="10:10" x14ac:dyDescent="0.25">
      <c r="J2355" s="4"/>
    </row>
    <row r="2356" spans="10:10" x14ac:dyDescent="0.25">
      <c r="J2356" s="4"/>
    </row>
    <row r="2357" spans="10:10" x14ac:dyDescent="0.25">
      <c r="J2357" s="4"/>
    </row>
    <row r="2358" spans="10:10" x14ac:dyDescent="0.25">
      <c r="J2358" s="4"/>
    </row>
    <row r="2359" spans="10:10" x14ac:dyDescent="0.25">
      <c r="J2359" s="4"/>
    </row>
    <row r="2360" spans="10:10" x14ac:dyDescent="0.25">
      <c r="J2360" s="4"/>
    </row>
    <row r="2361" spans="10:10" x14ac:dyDescent="0.25">
      <c r="J2361" s="4"/>
    </row>
    <row r="2362" spans="10:10" x14ac:dyDescent="0.25">
      <c r="J2362" s="4"/>
    </row>
    <row r="2363" spans="10:10" x14ac:dyDescent="0.25">
      <c r="J2363" s="4"/>
    </row>
    <row r="2364" spans="10:10" x14ac:dyDescent="0.25">
      <c r="J2364" s="4"/>
    </row>
    <row r="2365" spans="10:10" x14ac:dyDescent="0.25">
      <c r="J2365" s="4"/>
    </row>
    <row r="2366" spans="10:10" x14ac:dyDescent="0.25">
      <c r="J2366" s="4"/>
    </row>
    <row r="2367" spans="10:10" x14ac:dyDescent="0.25">
      <c r="J2367" s="4"/>
    </row>
    <row r="2368" spans="10:10" x14ac:dyDescent="0.25">
      <c r="J2368" s="4"/>
    </row>
    <row r="2369" spans="10:10" x14ac:dyDescent="0.25">
      <c r="J2369" s="4"/>
    </row>
    <row r="2370" spans="10:10" x14ac:dyDescent="0.25">
      <c r="J2370" s="4"/>
    </row>
    <row r="2371" spans="10:10" x14ac:dyDescent="0.25">
      <c r="J2371" s="4"/>
    </row>
    <row r="2372" spans="10:10" x14ac:dyDescent="0.25">
      <c r="J2372" s="4"/>
    </row>
    <row r="2373" spans="10:10" x14ac:dyDescent="0.25">
      <c r="J2373" s="4"/>
    </row>
    <row r="2374" spans="10:10" x14ac:dyDescent="0.25">
      <c r="J2374" s="4"/>
    </row>
    <row r="2375" spans="10:10" x14ac:dyDescent="0.25">
      <c r="J2375" s="4"/>
    </row>
    <row r="2376" spans="10:10" x14ac:dyDescent="0.25">
      <c r="J2376" s="4"/>
    </row>
    <row r="2377" spans="10:10" x14ac:dyDescent="0.25">
      <c r="J2377" s="4"/>
    </row>
    <row r="2378" spans="10:10" x14ac:dyDescent="0.25">
      <c r="J2378" s="4"/>
    </row>
    <row r="2379" spans="10:10" x14ac:dyDescent="0.25">
      <c r="J2379" s="4"/>
    </row>
    <row r="2380" spans="10:10" x14ac:dyDescent="0.25">
      <c r="J2380" s="4"/>
    </row>
    <row r="2381" spans="10:10" x14ac:dyDescent="0.25">
      <c r="J2381" s="4"/>
    </row>
    <row r="2382" spans="10:10" x14ac:dyDescent="0.25">
      <c r="J2382" s="4"/>
    </row>
    <row r="2383" spans="10:10" x14ac:dyDescent="0.25">
      <c r="J2383" s="4"/>
    </row>
    <row r="2384" spans="10:10" x14ac:dyDescent="0.25">
      <c r="J2384" s="4"/>
    </row>
    <row r="2385" spans="10:10" x14ac:dyDescent="0.25">
      <c r="J2385" s="4"/>
    </row>
    <row r="2386" spans="10:10" x14ac:dyDescent="0.25">
      <c r="J2386" s="4"/>
    </row>
    <row r="2387" spans="10:10" x14ac:dyDescent="0.25">
      <c r="J2387" s="4"/>
    </row>
    <row r="2388" spans="10:10" x14ac:dyDescent="0.25">
      <c r="J2388" s="4"/>
    </row>
    <row r="2389" spans="10:10" x14ac:dyDescent="0.25">
      <c r="J2389" s="4"/>
    </row>
    <row r="2390" spans="10:10" x14ac:dyDescent="0.25">
      <c r="J2390" s="4"/>
    </row>
    <row r="2391" spans="10:10" x14ac:dyDescent="0.25">
      <c r="J2391" s="4"/>
    </row>
    <row r="2392" spans="10:10" x14ac:dyDescent="0.25">
      <c r="J2392" s="4"/>
    </row>
    <row r="2393" spans="10:10" x14ac:dyDescent="0.25">
      <c r="J2393" s="4"/>
    </row>
    <row r="2394" spans="10:10" x14ac:dyDescent="0.25">
      <c r="J2394" s="4"/>
    </row>
    <row r="2395" spans="10:10" x14ac:dyDescent="0.25">
      <c r="J2395" s="4"/>
    </row>
    <row r="2396" spans="10:10" x14ac:dyDescent="0.25">
      <c r="J2396" s="4"/>
    </row>
    <row r="2397" spans="10:10" x14ac:dyDescent="0.25">
      <c r="J2397" s="4"/>
    </row>
    <row r="2398" spans="10:10" x14ac:dyDescent="0.25">
      <c r="J2398" s="4"/>
    </row>
    <row r="2399" spans="10:10" x14ac:dyDescent="0.25">
      <c r="J2399" s="4"/>
    </row>
    <row r="2400" spans="10:10" x14ac:dyDescent="0.25">
      <c r="J2400" s="4"/>
    </row>
    <row r="2401" spans="10:10" x14ac:dyDescent="0.25">
      <c r="J2401" s="4"/>
    </row>
    <row r="2402" spans="10:10" x14ac:dyDescent="0.25">
      <c r="J2402" s="4"/>
    </row>
    <row r="2403" spans="10:10" x14ac:dyDescent="0.25">
      <c r="J2403" s="4"/>
    </row>
    <row r="2404" spans="10:10" x14ac:dyDescent="0.25">
      <c r="J2404" s="4"/>
    </row>
    <row r="2405" spans="10:10" x14ac:dyDescent="0.25">
      <c r="J2405" s="4"/>
    </row>
    <row r="2406" spans="10:10" x14ac:dyDescent="0.25">
      <c r="J2406" s="4"/>
    </row>
    <row r="2407" spans="10:10" x14ac:dyDescent="0.25">
      <c r="J2407" s="4"/>
    </row>
    <row r="2408" spans="10:10" x14ac:dyDescent="0.25">
      <c r="J2408" s="4"/>
    </row>
    <row r="2409" spans="10:10" x14ac:dyDescent="0.25">
      <c r="J2409" s="4"/>
    </row>
    <row r="2410" spans="10:10" x14ac:dyDescent="0.25">
      <c r="J2410" s="4"/>
    </row>
    <row r="2411" spans="10:10" x14ac:dyDescent="0.25">
      <c r="J2411" s="4"/>
    </row>
    <row r="2412" spans="10:10" x14ac:dyDescent="0.25">
      <c r="J2412" s="4"/>
    </row>
    <row r="2413" spans="10:10" x14ac:dyDescent="0.25">
      <c r="J2413" s="4"/>
    </row>
    <row r="2414" spans="10:10" x14ac:dyDescent="0.25">
      <c r="J2414" s="4"/>
    </row>
    <row r="2415" spans="10:10" x14ac:dyDescent="0.25">
      <c r="J2415" s="4"/>
    </row>
    <row r="2416" spans="10:10" x14ac:dyDescent="0.25">
      <c r="J2416" s="4"/>
    </row>
    <row r="2417" spans="10:10" x14ac:dyDescent="0.25">
      <c r="J2417" s="4"/>
    </row>
    <row r="2418" spans="10:10" x14ac:dyDescent="0.25">
      <c r="J2418" s="4"/>
    </row>
    <row r="2419" spans="10:10" x14ac:dyDescent="0.25">
      <c r="J2419" s="4"/>
    </row>
    <row r="2420" spans="10:10" x14ac:dyDescent="0.25">
      <c r="J2420" s="4"/>
    </row>
    <row r="2421" spans="10:10" x14ac:dyDescent="0.25">
      <c r="J2421" s="4"/>
    </row>
    <row r="2422" spans="10:10" x14ac:dyDescent="0.25">
      <c r="J2422" s="4"/>
    </row>
    <row r="2423" spans="10:10" x14ac:dyDescent="0.25">
      <c r="J2423" s="4"/>
    </row>
    <row r="2424" spans="10:10" x14ac:dyDescent="0.25">
      <c r="J2424" s="4"/>
    </row>
    <row r="2425" spans="10:10" x14ac:dyDescent="0.25">
      <c r="J2425" s="4"/>
    </row>
    <row r="2426" spans="10:10" x14ac:dyDescent="0.25">
      <c r="J2426" s="4"/>
    </row>
    <row r="2427" spans="10:10" x14ac:dyDescent="0.25">
      <c r="J2427" s="4"/>
    </row>
    <row r="2428" spans="10:10" x14ac:dyDescent="0.25">
      <c r="J2428" s="4"/>
    </row>
    <row r="2429" spans="10:10" x14ac:dyDescent="0.25">
      <c r="J2429" s="4"/>
    </row>
    <row r="2430" spans="10:10" x14ac:dyDescent="0.25">
      <c r="J2430" s="4"/>
    </row>
    <row r="2431" spans="10:10" x14ac:dyDescent="0.25">
      <c r="J2431" s="4"/>
    </row>
    <row r="2432" spans="10:10" x14ac:dyDescent="0.25">
      <c r="J2432" s="4"/>
    </row>
    <row r="2433" spans="10:10" x14ac:dyDescent="0.25">
      <c r="J2433" s="4"/>
    </row>
    <row r="2434" spans="10:10" x14ac:dyDescent="0.25">
      <c r="J2434" s="4"/>
    </row>
    <row r="2435" spans="10:10" x14ac:dyDescent="0.25">
      <c r="J2435" s="4"/>
    </row>
    <row r="2436" spans="10:10" x14ac:dyDescent="0.25">
      <c r="J2436" s="4"/>
    </row>
    <row r="2437" spans="10:10" x14ac:dyDescent="0.25">
      <c r="J2437" s="4"/>
    </row>
    <row r="2438" spans="10:10" x14ac:dyDescent="0.25">
      <c r="J2438" s="4"/>
    </row>
    <row r="2439" spans="10:10" x14ac:dyDescent="0.25">
      <c r="J2439" s="4"/>
    </row>
    <row r="2440" spans="10:10" x14ac:dyDescent="0.25">
      <c r="J2440" s="4"/>
    </row>
    <row r="2441" spans="10:10" x14ac:dyDescent="0.25">
      <c r="J2441" s="4"/>
    </row>
    <row r="2442" spans="10:10" x14ac:dyDescent="0.25">
      <c r="J2442" s="4"/>
    </row>
    <row r="2443" spans="10:10" x14ac:dyDescent="0.25">
      <c r="J2443" s="4"/>
    </row>
    <row r="2444" spans="10:10" x14ac:dyDescent="0.25">
      <c r="J2444" s="4"/>
    </row>
    <row r="2445" spans="10:10" x14ac:dyDescent="0.25">
      <c r="J2445" s="4"/>
    </row>
    <row r="2446" spans="10:10" x14ac:dyDescent="0.25">
      <c r="J2446" s="4"/>
    </row>
    <row r="2447" spans="10:10" x14ac:dyDescent="0.25">
      <c r="J2447" s="4"/>
    </row>
    <row r="2448" spans="10:10" x14ac:dyDescent="0.25">
      <c r="J2448" s="4"/>
    </row>
    <row r="2449" spans="10:10" x14ac:dyDescent="0.25">
      <c r="J2449" s="4"/>
    </row>
    <row r="2450" spans="10:10" x14ac:dyDescent="0.25">
      <c r="J2450" s="4"/>
    </row>
    <row r="2451" spans="10:10" x14ac:dyDescent="0.25">
      <c r="J2451" s="4"/>
    </row>
    <row r="2452" spans="10:10" x14ac:dyDescent="0.25">
      <c r="J2452" s="4"/>
    </row>
    <row r="2453" spans="10:10" x14ac:dyDescent="0.25">
      <c r="J2453" s="4"/>
    </row>
    <row r="2454" spans="10:10" x14ac:dyDescent="0.25">
      <c r="J2454" s="4"/>
    </row>
    <row r="2455" spans="10:10" x14ac:dyDescent="0.25">
      <c r="J2455" s="4"/>
    </row>
    <row r="2456" spans="10:10" x14ac:dyDescent="0.25">
      <c r="J2456" s="4"/>
    </row>
    <row r="2457" spans="10:10" x14ac:dyDescent="0.25">
      <c r="J2457" s="4"/>
    </row>
    <row r="2458" spans="10:10" x14ac:dyDescent="0.25">
      <c r="J2458" s="4"/>
    </row>
    <row r="2459" spans="10:10" x14ac:dyDescent="0.25">
      <c r="J2459" s="4"/>
    </row>
    <row r="2460" spans="10:10" x14ac:dyDescent="0.25">
      <c r="J2460" s="4"/>
    </row>
    <row r="2461" spans="10:10" x14ac:dyDescent="0.25">
      <c r="J2461" s="4"/>
    </row>
    <row r="2462" spans="10:10" x14ac:dyDescent="0.25">
      <c r="J2462" s="4"/>
    </row>
    <row r="2463" spans="10:10" x14ac:dyDescent="0.25">
      <c r="J2463" s="4"/>
    </row>
    <row r="2464" spans="10:10" x14ac:dyDescent="0.25">
      <c r="J2464" s="4"/>
    </row>
    <row r="2465" spans="10:10" x14ac:dyDescent="0.25">
      <c r="J2465" s="4"/>
    </row>
    <row r="2466" spans="10:10" x14ac:dyDescent="0.25">
      <c r="J2466" s="4"/>
    </row>
    <row r="2467" spans="10:10" x14ac:dyDescent="0.25">
      <c r="J2467" s="4"/>
    </row>
    <row r="2468" spans="10:10" x14ac:dyDescent="0.25">
      <c r="J2468" s="4"/>
    </row>
    <row r="2469" spans="10:10" x14ac:dyDescent="0.25">
      <c r="J2469" s="4"/>
    </row>
    <row r="2470" spans="10:10" x14ac:dyDescent="0.25">
      <c r="J2470" s="4"/>
    </row>
    <row r="2471" spans="10:10" x14ac:dyDescent="0.25">
      <c r="J2471" s="4"/>
    </row>
    <row r="2472" spans="10:10" x14ac:dyDescent="0.25">
      <c r="J2472" s="4"/>
    </row>
    <row r="2473" spans="10:10" x14ac:dyDescent="0.25">
      <c r="J2473" s="4"/>
    </row>
    <row r="2474" spans="10:10" x14ac:dyDescent="0.25">
      <c r="J2474" s="4"/>
    </row>
    <row r="2475" spans="10:10" x14ac:dyDescent="0.25">
      <c r="J2475" s="4"/>
    </row>
    <row r="2476" spans="10:10" x14ac:dyDescent="0.25">
      <c r="J2476" s="4"/>
    </row>
    <row r="2477" spans="10:10" x14ac:dyDescent="0.25">
      <c r="J2477" s="4"/>
    </row>
    <row r="2478" spans="10:10" x14ac:dyDescent="0.25">
      <c r="J2478" s="4"/>
    </row>
    <row r="2479" spans="10:10" x14ac:dyDescent="0.25">
      <c r="J2479" s="4"/>
    </row>
    <row r="2480" spans="10:10" x14ac:dyDescent="0.25">
      <c r="J2480" s="4"/>
    </row>
    <row r="2481" spans="10:10" x14ac:dyDescent="0.25">
      <c r="J2481" s="4"/>
    </row>
    <row r="2482" spans="10:10" x14ac:dyDescent="0.25">
      <c r="J2482" s="4"/>
    </row>
    <row r="2483" spans="10:10" x14ac:dyDescent="0.25">
      <c r="J2483" s="4"/>
    </row>
    <row r="2484" spans="10:10" x14ac:dyDescent="0.25">
      <c r="J2484" s="4"/>
    </row>
    <row r="2485" spans="10:10" x14ac:dyDescent="0.25">
      <c r="J2485" s="4"/>
    </row>
    <row r="2486" spans="10:10" x14ac:dyDescent="0.25">
      <c r="J2486" s="4"/>
    </row>
    <row r="2487" spans="10:10" x14ac:dyDescent="0.25">
      <c r="J2487" s="4"/>
    </row>
    <row r="2488" spans="10:10" x14ac:dyDescent="0.25">
      <c r="J2488" s="4"/>
    </row>
    <row r="2489" spans="10:10" x14ac:dyDescent="0.25">
      <c r="J2489" s="4"/>
    </row>
    <row r="2490" spans="10:10" x14ac:dyDescent="0.25">
      <c r="J2490" s="4"/>
    </row>
    <row r="2491" spans="10:10" x14ac:dyDescent="0.25">
      <c r="J2491" s="4"/>
    </row>
    <row r="2492" spans="10:10" x14ac:dyDescent="0.25">
      <c r="J2492" s="4"/>
    </row>
    <row r="2493" spans="10:10" x14ac:dyDescent="0.25">
      <c r="J2493" s="4"/>
    </row>
    <row r="2494" spans="10:10" x14ac:dyDescent="0.25">
      <c r="J2494" s="4"/>
    </row>
    <row r="2495" spans="10:10" x14ac:dyDescent="0.25">
      <c r="J2495" s="4"/>
    </row>
    <row r="2496" spans="10:10" x14ac:dyDescent="0.25">
      <c r="J2496" s="4"/>
    </row>
    <row r="2497" spans="10:10" x14ac:dyDescent="0.25">
      <c r="J2497" s="4"/>
    </row>
    <row r="2498" spans="10:10" x14ac:dyDescent="0.25">
      <c r="J2498" s="4"/>
    </row>
    <row r="2499" spans="10:10" x14ac:dyDescent="0.25">
      <c r="J2499" s="4"/>
    </row>
    <row r="2500" spans="10:10" x14ac:dyDescent="0.25">
      <c r="J2500" s="4"/>
    </row>
    <row r="2501" spans="10:10" x14ac:dyDescent="0.25">
      <c r="J2501" s="4"/>
    </row>
    <row r="2502" spans="10:10" x14ac:dyDescent="0.25">
      <c r="J2502" s="4"/>
    </row>
    <row r="2503" spans="10:10" x14ac:dyDescent="0.25">
      <c r="J2503" s="4"/>
    </row>
    <row r="2504" spans="10:10" x14ac:dyDescent="0.25">
      <c r="J2504" s="4"/>
    </row>
    <row r="2505" spans="10:10" x14ac:dyDescent="0.25">
      <c r="J2505" s="4"/>
    </row>
    <row r="2506" spans="10:10" x14ac:dyDescent="0.25">
      <c r="J2506" s="4"/>
    </row>
    <row r="2507" spans="10:10" x14ac:dyDescent="0.25">
      <c r="J2507" s="4"/>
    </row>
    <row r="2508" spans="10:10" x14ac:dyDescent="0.25">
      <c r="J2508" s="4"/>
    </row>
    <row r="2509" spans="10:10" x14ac:dyDescent="0.25">
      <c r="J2509" s="4"/>
    </row>
    <row r="2510" spans="10:10" x14ac:dyDescent="0.25">
      <c r="J2510" s="4"/>
    </row>
    <row r="2511" spans="10:10" x14ac:dyDescent="0.25">
      <c r="J2511" s="4"/>
    </row>
    <row r="2512" spans="10:10" x14ac:dyDescent="0.25">
      <c r="J2512" s="4"/>
    </row>
    <row r="2513" spans="10:10" x14ac:dyDescent="0.25">
      <c r="J2513" s="4"/>
    </row>
    <row r="2514" spans="10:10" x14ac:dyDescent="0.25">
      <c r="J2514" s="4"/>
    </row>
    <row r="2515" spans="10:10" x14ac:dyDescent="0.25">
      <c r="J2515" s="4"/>
    </row>
    <row r="2516" spans="10:10" x14ac:dyDescent="0.25">
      <c r="J2516" s="4"/>
    </row>
    <row r="2517" spans="10:10" x14ac:dyDescent="0.25">
      <c r="J2517" s="4"/>
    </row>
    <row r="2518" spans="10:10" x14ac:dyDescent="0.25">
      <c r="J2518" s="4"/>
    </row>
    <row r="2519" spans="10:10" x14ac:dyDescent="0.25">
      <c r="J2519" s="4"/>
    </row>
    <row r="2520" spans="10:10" x14ac:dyDescent="0.25">
      <c r="J2520" s="4"/>
    </row>
    <row r="2521" spans="10:10" x14ac:dyDescent="0.25">
      <c r="J2521" s="4"/>
    </row>
    <row r="2522" spans="10:10" x14ac:dyDescent="0.25">
      <c r="J2522" s="4"/>
    </row>
    <row r="2523" spans="10:10" x14ac:dyDescent="0.25">
      <c r="J2523" s="4"/>
    </row>
    <row r="2524" spans="10:10" x14ac:dyDescent="0.25">
      <c r="J2524" s="4"/>
    </row>
    <row r="2525" spans="10:10" x14ac:dyDescent="0.25">
      <c r="J2525" s="4"/>
    </row>
    <row r="2526" spans="10:10" x14ac:dyDescent="0.25">
      <c r="J2526" s="4"/>
    </row>
    <row r="2527" spans="10:10" x14ac:dyDescent="0.25">
      <c r="J2527" s="4"/>
    </row>
    <row r="2528" spans="10:10" x14ac:dyDescent="0.25">
      <c r="J2528" s="4"/>
    </row>
    <row r="2529" spans="10:10" x14ac:dyDescent="0.25">
      <c r="J2529" s="4"/>
    </row>
    <row r="2530" spans="10:10" x14ac:dyDescent="0.25">
      <c r="J2530" s="4"/>
    </row>
    <row r="2531" spans="10:10" x14ac:dyDescent="0.25">
      <c r="J2531" s="4"/>
    </row>
    <row r="2532" spans="10:10" x14ac:dyDescent="0.25">
      <c r="J2532" s="4"/>
    </row>
    <row r="2533" spans="10:10" x14ac:dyDescent="0.25">
      <c r="J2533" s="4"/>
    </row>
    <row r="2534" spans="10:10" x14ac:dyDescent="0.25">
      <c r="J2534" s="4"/>
    </row>
    <row r="2535" spans="10:10" x14ac:dyDescent="0.25">
      <c r="J2535" s="4"/>
    </row>
    <row r="2536" spans="10:10" x14ac:dyDescent="0.25">
      <c r="J2536" s="4"/>
    </row>
    <row r="2537" spans="10:10" x14ac:dyDescent="0.25">
      <c r="J2537" s="4"/>
    </row>
    <row r="2538" spans="10:10" x14ac:dyDescent="0.25">
      <c r="J2538" s="4"/>
    </row>
    <row r="2539" spans="10:10" x14ac:dyDescent="0.25">
      <c r="J2539" s="4"/>
    </row>
    <row r="2540" spans="10:10" x14ac:dyDescent="0.25">
      <c r="J2540" s="4"/>
    </row>
    <row r="2541" spans="10:10" x14ac:dyDescent="0.25">
      <c r="J2541" s="4"/>
    </row>
    <row r="2542" spans="10:10" x14ac:dyDescent="0.25">
      <c r="J2542" s="4"/>
    </row>
    <row r="2543" spans="10:10" x14ac:dyDescent="0.25">
      <c r="J2543" s="4"/>
    </row>
    <row r="2544" spans="10:10" x14ac:dyDescent="0.25">
      <c r="J2544" s="4"/>
    </row>
    <row r="2545" spans="10:10" x14ac:dyDescent="0.25">
      <c r="J2545" s="4"/>
    </row>
    <row r="2546" spans="10:10" x14ac:dyDescent="0.25">
      <c r="J2546" s="4"/>
    </row>
    <row r="2547" spans="10:10" x14ac:dyDescent="0.25">
      <c r="J2547" s="4"/>
    </row>
    <row r="2548" spans="10:10" x14ac:dyDescent="0.25">
      <c r="J2548" s="4"/>
    </row>
    <row r="2549" spans="10:10" x14ac:dyDescent="0.25">
      <c r="J2549" s="4"/>
    </row>
    <row r="2550" spans="10:10" x14ac:dyDescent="0.25">
      <c r="J2550" s="4"/>
    </row>
    <row r="2551" spans="10:10" x14ac:dyDescent="0.25">
      <c r="J2551" s="4"/>
    </row>
    <row r="2552" spans="10:10" x14ac:dyDescent="0.25">
      <c r="J2552" s="4"/>
    </row>
    <row r="2553" spans="10:10" x14ac:dyDescent="0.25">
      <c r="J2553" s="4"/>
    </row>
    <row r="2554" spans="10:10" x14ac:dyDescent="0.25">
      <c r="J2554" s="4"/>
    </row>
    <row r="2555" spans="10:10" x14ac:dyDescent="0.25">
      <c r="J2555" s="4"/>
    </row>
    <row r="2556" spans="10:10" x14ac:dyDescent="0.25">
      <c r="J2556" s="4"/>
    </row>
    <row r="2557" spans="10:10" x14ac:dyDescent="0.25">
      <c r="J2557" s="4"/>
    </row>
    <row r="2558" spans="10:10" x14ac:dyDescent="0.25">
      <c r="J2558" s="4"/>
    </row>
    <row r="2559" spans="10:10" x14ac:dyDescent="0.25">
      <c r="J2559" s="4"/>
    </row>
    <row r="2560" spans="10:10" x14ac:dyDescent="0.25">
      <c r="J2560" s="4"/>
    </row>
    <row r="2561" spans="10:10" x14ac:dyDescent="0.25">
      <c r="J2561" s="4"/>
    </row>
    <row r="2562" spans="10:10" x14ac:dyDescent="0.25">
      <c r="J2562" s="4"/>
    </row>
    <row r="2563" spans="10:10" x14ac:dyDescent="0.25">
      <c r="J2563" s="4"/>
    </row>
    <row r="2564" spans="10:10" x14ac:dyDescent="0.25">
      <c r="J2564" s="4"/>
    </row>
    <row r="2565" spans="10:10" x14ac:dyDescent="0.25">
      <c r="J2565" s="4"/>
    </row>
    <row r="2566" spans="10:10" x14ac:dyDescent="0.25">
      <c r="J2566" s="4"/>
    </row>
    <row r="2567" spans="10:10" x14ac:dyDescent="0.25">
      <c r="J2567" s="4"/>
    </row>
    <row r="2568" spans="10:10" x14ac:dyDescent="0.25">
      <c r="J2568" s="4"/>
    </row>
    <row r="2569" spans="10:10" x14ac:dyDescent="0.25">
      <c r="J2569" s="4"/>
    </row>
    <row r="2570" spans="10:10" x14ac:dyDescent="0.25">
      <c r="J2570" s="4"/>
    </row>
    <row r="2571" spans="10:10" x14ac:dyDescent="0.25">
      <c r="J2571" s="4"/>
    </row>
    <row r="2572" spans="10:10" x14ac:dyDescent="0.25">
      <c r="J2572" s="4"/>
    </row>
    <row r="2573" spans="10:10" x14ac:dyDescent="0.25">
      <c r="J2573" s="4"/>
    </row>
    <row r="2574" spans="10:10" x14ac:dyDescent="0.25">
      <c r="J2574" s="4"/>
    </row>
    <row r="2575" spans="10:10" x14ac:dyDescent="0.25">
      <c r="J2575" s="4"/>
    </row>
    <row r="2576" spans="10:10" x14ac:dyDescent="0.25">
      <c r="J2576" s="4"/>
    </row>
    <row r="2577" spans="10:10" x14ac:dyDescent="0.25">
      <c r="J2577" s="4"/>
    </row>
    <row r="2578" spans="10:10" x14ac:dyDescent="0.25">
      <c r="J2578" s="4"/>
    </row>
    <row r="2579" spans="10:10" x14ac:dyDescent="0.25">
      <c r="J2579" s="4"/>
    </row>
    <row r="2580" spans="10:10" x14ac:dyDescent="0.25">
      <c r="J2580" s="4"/>
    </row>
    <row r="2581" spans="10:10" x14ac:dyDescent="0.25">
      <c r="J2581" s="4"/>
    </row>
    <row r="2582" spans="10:10" x14ac:dyDescent="0.25">
      <c r="J2582" s="4"/>
    </row>
    <row r="2583" spans="10:10" x14ac:dyDescent="0.25">
      <c r="J2583" s="4"/>
    </row>
    <row r="2584" spans="10:10" x14ac:dyDescent="0.25">
      <c r="J2584" s="4"/>
    </row>
    <row r="2585" spans="10:10" x14ac:dyDescent="0.25">
      <c r="J2585" s="4"/>
    </row>
    <row r="2586" spans="10:10" x14ac:dyDescent="0.25">
      <c r="J2586" s="4"/>
    </row>
    <row r="2587" spans="10:10" x14ac:dyDescent="0.25">
      <c r="J2587" s="4"/>
    </row>
    <row r="2588" spans="10:10" x14ac:dyDescent="0.25">
      <c r="J2588" s="4"/>
    </row>
    <row r="2589" spans="10:10" x14ac:dyDescent="0.25">
      <c r="J2589" s="4"/>
    </row>
    <row r="2590" spans="10:10" x14ac:dyDescent="0.25">
      <c r="J2590" s="4"/>
    </row>
    <row r="2591" spans="10:10" x14ac:dyDescent="0.25">
      <c r="J2591" s="4"/>
    </row>
    <row r="2592" spans="10:10" x14ac:dyDescent="0.25">
      <c r="J2592" s="4"/>
    </row>
    <row r="2593" spans="10:10" x14ac:dyDescent="0.25">
      <c r="J2593" s="4"/>
    </row>
    <row r="2594" spans="10:10" x14ac:dyDescent="0.25">
      <c r="J2594" s="4"/>
    </row>
    <row r="2595" spans="10:10" x14ac:dyDescent="0.25">
      <c r="J2595" s="4"/>
    </row>
    <row r="2596" spans="10:10" x14ac:dyDescent="0.25">
      <c r="J2596" s="4"/>
    </row>
    <row r="2597" spans="10:10" x14ac:dyDescent="0.25">
      <c r="J2597" s="4"/>
    </row>
    <row r="2598" spans="10:10" x14ac:dyDescent="0.25">
      <c r="J2598" s="4"/>
    </row>
    <row r="2599" spans="10:10" x14ac:dyDescent="0.25">
      <c r="J2599" s="4"/>
    </row>
    <row r="2600" spans="10:10" x14ac:dyDescent="0.25">
      <c r="J2600" s="4"/>
    </row>
    <row r="2601" spans="10:10" x14ac:dyDescent="0.25">
      <c r="J2601" s="4"/>
    </row>
    <row r="2602" spans="10:10" x14ac:dyDescent="0.25">
      <c r="J2602" s="4"/>
    </row>
    <row r="2603" spans="10:10" x14ac:dyDescent="0.25">
      <c r="J2603" s="4"/>
    </row>
    <row r="2604" spans="10:10" x14ac:dyDescent="0.25">
      <c r="J2604" s="4"/>
    </row>
    <row r="2605" spans="10:10" x14ac:dyDescent="0.25">
      <c r="J2605" s="4"/>
    </row>
    <row r="2606" spans="10:10" x14ac:dyDescent="0.25">
      <c r="J2606" s="4"/>
    </row>
    <row r="2607" spans="10:10" x14ac:dyDescent="0.25">
      <c r="J2607" s="4"/>
    </row>
    <row r="2608" spans="10:10" x14ac:dyDescent="0.25">
      <c r="J2608" s="4"/>
    </row>
    <row r="2609" spans="10:10" x14ac:dyDescent="0.25">
      <c r="J2609" s="4"/>
    </row>
    <row r="2610" spans="10:10" x14ac:dyDescent="0.25">
      <c r="J2610" s="4"/>
    </row>
    <row r="2611" spans="10:10" x14ac:dyDescent="0.25">
      <c r="J2611" s="4"/>
    </row>
    <row r="2612" spans="10:10" x14ac:dyDescent="0.25">
      <c r="J2612" s="4"/>
    </row>
    <row r="2613" spans="10:10" x14ac:dyDescent="0.25">
      <c r="J2613" s="4"/>
    </row>
    <row r="2614" spans="10:10" x14ac:dyDescent="0.25">
      <c r="J2614" s="4"/>
    </row>
    <row r="2615" spans="10:10" x14ac:dyDescent="0.25">
      <c r="J2615" s="4"/>
    </row>
    <row r="2616" spans="10:10" x14ac:dyDescent="0.25">
      <c r="J2616" s="4"/>
    </row>
    <row r="2617" spans="10:10" x14ac:dyDescent="0.25">
      <c r="J2617" s="4"/>
    </row>
    <row r="2618" spans="10:10" x14ac:dyDescent="0.25">
      <c r="J2618" s="4"/>
    </row>
    <row r="2619" spans="10:10" x14ac:dyDescent="0.25">
      <c r="J2619" s="4"/>
    </row>
    <row r="2620" spans="10:10" x14ac:dyDescent="0.25">
      <c r="J2620" s="4"/>
    </row>
    <row r="2621" spans="10:10" x14ac:dyDescent="0.25">
      <c r="J2621" s="4"/>
    </row>
    <row r="2622" spans="10:10" x14ac:dyDescent="0.25">
      <c r="J2622" s="4"/>
    </row>
    <row r="2623" spans="10:10" x14ac:dyDescent="0.25">
      <c r="J2623" s="4"/>
    </row>
    <row r="2624" spans="10:10" x14ac:dyDescent="0.25">
      <c r="J2624" s="4"/>
    </row>
    <row r="2625" spans="10:10" x14ac:dyDescent="0.25">
      <c r="J2625" s="4"/>
    </row>
    <row r="2626" spans="10:10" x14ac:dyDescent="0.25">
      <c r="J2626" s="4"/>
    </row>
    <row r="2627" spans="10:10" x14ac:dyDescent="0.25">
      <c r="J2627" s="4"/>
    </row>
    <row r="2628" spans="10:10" x14ac:dyDescent="0.25">
      <c r="J2628" s="4"/>
    </row>
    <row r="2629" spans="10:10" x14ac:dyDescent="0.25">
      <c r="J2629" s="4"/>
    </row>
    <row r="2630" spans="10:10" x14ac:dyDescent="0.25">
      <c r="J2630" s="4"/>
    </row>
    <row r="2631" spans="10:10" x14ac:dyDescent="0.25">
      <c r="J2631" s="4"/>
    </row>
    <row r="2632" spans="10:10" x14ac:dyDescent="0.25">
      <c r="J2632" s="4"/>
    </row>
    <row r="2633" spans="10:10" x14ac:dyDescent="0.25">
      <c r="J2633" s="4"/>
    </row>
    <row r="2634" spans="10:10" x14ac:dyDescent="0.25">
      <c r="J2634" s="4"/>
    </row>
    <row r="2635" spans="10:10" x14ac:dyDescent="0.25">
      <c r="J2635" s="4"/>
    </row>
    <row r="2636" spans="10:10" x14ac:dyDescent="0.25">
      <c r="J2636" s="4"/>
    </row>
    <row r="2637" spans="10:10" x14ac:dyDescent="0.25">
      <c r="J2637" s="4"/>
    </row>
    <row r="2638" spans="10:10" x14ac:dyDescent="0.25">
      <c r="J2638" s="4"/>
    </row>
    <row r="2639" spans="10:10" x14ac:dyDescent="0.25">
      <c r="J2639" s="4"/>
    </row>
    <row r="2640" spans="10:10" x14ac:dyDescent="0.25">
      <c r="J2640" s="4"/>
    </row>
    <row r="2641" spans="10:10" x14ac:dyDescent="0.25">
      <c r="J2641" s="4"/>
    </row>
    <row r="2642" spans="10:10" x14ac:dyDescent="0.25">
      <c r="J2642" s="4"/>
    </row>
    <row r="2643" spans="10:10" x14ac:dyDescent="0.25">
      <c r="J2643" s="4"/>
    </row>
    <row r="2644" spans="10:10" x14ac:dyDescent="0.25">
      <c r="J2644" s="4"/>
    </row>
    <row r="2645" spans="10:10" x14ac:dyDescent="0.25">
      <c r="J2645" s="4"/>
    </row>
    <row r="2646" spans="10:10" x14ac:dyDescent="0.25">
      <c r="J2646" s="4"/>
    </row>
    <row r="2647" spans="10:10" x14ac:dyDescent="0.25">
      <c r="J2647" s="4"/>
    </row>
    <row r="2648" spans="10:10" x14ac:dyDescent="0.25">
      <c r="J2648" s="4"/>
    </row>
    <row r="2649" spans="10:10" x14ac:dyDescent="0.25">
      <c r="J2649" s="4"/>
    </row>
    <row r="2650" spans="10:10" x14ac:dyDescent="0.25">
      <c r="J2650" s="4"/>
    </row>
    <row r="2651" spans="10:10" x14ac:dyDescent="0.25">
      <c r="J2651" s="4"/>
    </row>
    <row r="2652" spans="10:10" x14ac:dyDescent="0.25">
      <c r="J2652" s="4"/>
    </row>
    <row r="2653" spans="10:10" x14ac:dyDescent="0.25">
      <c r="J2653" s="4"/>
    </row>
    <row r="2654" spans="10:10" x14ac:dyDescent="0.25">
      <c r="J2654" s="4"/>
    </row>
    <row r="2655" spans="10:10" x14ac:dyDescent="0.25">
      <c r="J2655" s="4"/>
    </row>
    <row r="2656" spans="10:10" x14ac:dyDescent="0.25">
      <c r="J2656" s="4"/>
    </row>
    <row r="2657" spans="10:10" x14ac:dyDescent="0.25">
      <c r="J2657" s="4"/>
    </row>
    <row r="2658" spans="10:10" x14ac:dyDescent="0.25">
      <c r="J2658" s="4"/>
    </row>
    <row r="2659" spans="10:10" x14ac:dyDescent="0.25">
      <c r="J2659" s="4"/>
    </row>
    <row r="2660" spans="10:10" x14ac:dyDescent="0.25">
      <c r="J2660" s="4"/>
    </row>
    <row r="2661" spans="10:10" x14ac:dyDescent="0.25">
      <c r="J2661" s="4"/>
    </row>
    <row r="2662" spans="10:10" x14ac:dyDescent="0.25">
      <c r="J2662" s="4"/>
    </row>
    <row r="2663" spans="10:10" x14ac:dyDescent="0.25">
      <c r="J2663" s="4"/>
    </row>
    <row r="2664" spans="10:10" x14ac:dyDescent="0.25">
      <c r="J2664" s="4"/>
    </row>
    <row r="2665" spans="10:10" x14ac:dyDescent="0.25">
      <c r="J2665" s="4"/>
    </row>
    <row r="2666" spans="10:10" x14ac:dyDescent="0.25">
      <c r="J2666" s="4"/>
    </row>
    <row r="2667" spans="10:10" x14ac:dyDescent="0.25">
      <c r="J2667" s="4"/>
    </row>
    <row r="2668" spans="10:10" x14ac:dyDescent="0.25">
      <c r="J2668" s="4"/>
    </row>
    <row r="2669" spans="10:10" x14ac:dyDescent="0.25">
      <c r="J2669" s="4"/>
    </row>
    <row r="2670" spans="10:10" x14ac:dyDescent="0.25">
      <c r="J2670" s="4"/>
    </row>
    <row r="2671" spans="10:10" x14ac:dyDescent="0.25">
      <c r="J2671" s="4"/>
    </row>
    <row r="2672" spans="10:10" x14ac:dyDescent="0.25">
      <c r="J2672" s="4"/>
    </row>
    <row r="2673" spans="10:10" x14ac:dyDescent="0.25">
      <c r="J2673" s="4"/>
    </row>
    <row r="2674" spans="10:10" x14ac:dyDescent="0.25">
      <c r="J2674" s="4"/>
    </row>
    <row r="2675" spans="10:10" x14ac:dyDescent="0.25">
      <c r="J2675" s="4"/>
    </row>
    <row r="2676" spans="10:10" x14ac:dyDescent="0.25">
      <c r="J2676" s="4"/>
    </row>
    <row r="2677" spans="10:10" x14ac:dyDescent="0.25">
      <c r="J2677" s="4"/>
    </row>
    <row r="2678" spans="10:10" x14ac:dyDescent="0.25">
      <c r="J2678" s="4"/>
    </row>
    <row r="2679" spans="10:10" x14ac:dyDescent="0.25">
      <c r="J2679" s="4"/>
    </row>
    <row r="2680" spans="10:10" x14ac:dyDescent="0.25">
      <c r="J2680" s="4"/>
    </row>
    <row r="2681" spans="10:10" x14ac:dyDescent="0.25">
      <c r="J2681" s="4"/>
    </row>
    <row r="2682" spans="10:10" x14ac:dyDescent="0.25">
      <c r="J2682" s="4"/>
    </row>
    <row r="2683" spans="10:10" x14ac:dyDescent="0.25">
      <c r="J2683" s="4"/>
    </row>
    <row r="2684" spans="10:10" x14ac:dyDescent="0.25">
      <c r="J2684" s="4"/>
    </row>
    <row r="2685" spans="10:10" x14ac:dyDescent="0.25">
      <c r="J2685" s="4"/>
    </row>
    <row r="2686" spans="10:10" x14ac:dyDescent="0.25">
      <c r="J2686" s="4"/>
    </row>
    <row r="2687" spans="10:10" x14ac:dyDescent="0.25">
      <c r="J2687" s="4"/>
    </row>
    <row r="2688" spans="10:10" x14ac:dyDescent="0.25">
      <c r="J2688" s="4"/>
    </row>
    <row r="2689" spans="10:10" x14ac:dyDescent="0.25">
      <c r="J2689" s="4"/>
    </row>
    <row r="2690" spans="10:10" x14ac:dyDescent="0.25">
      <c r="J2690" s="4"/>
    </row>
    <row r="2691" spans="10:10" x14ac:dyDescent="0.25">
      <c r="J2691" s="4"/>
    </row>
    <row r="2692" spans="10:10" x14ac:dyDescent="0.25">
      <c r="J2692" s="4"/>
    </row>
    <row r="2693" spans="10:10" x14ac:dyDescent="0.25">
      <c r="J2693" s="4"/>
    </row>
    <row r="2694" spans="10:10" x14ac:dyDescent="0.25">
      <c r="J2694" s="4"/>
    </row>
    <row r="2695" spans="10:10" x14ac:dyDescent="0.25">
      <c r="J2695" s="4"/>
    </row>
    <row r="2696" spans="10:10" x14ac:dyDescent="0.25">
      <c r="J2696" s="4"/>
    </row>
    <row r="2697" spans="10:10" x14ac:dyDescent="0.25">
      <c r="J2697" s="4"/>
    </row>
    <row r="2698" spans="10:10" x14ac:dyDescent="0.25">
      <c r="J2698" s="4"/>
    </row>
    <row r="2699" spans="10:10" x14ac:dyDescent="0.25">
      <c r="J2699" s="4"/>
    </row>
    <row r="2700" spans="10:10" x14ac:dyDescent="0.25">
      <c r="J2700" s="4"/>
    </row>
    <row r="2701" spans="10:10" x14ac:dyDescent="0.25">
      <c r="J2701" s="4"/>
    </row>
    <row r="2702" spans="10:10" x14ac:dyDescent="0.25">
      <c r="J2702" s="4"/>
    </row>
    <row r="2703" spans="10:10" x14ac:dyDescent="0.25">
      <c r="J2703" s="4"/>
    </row>
    <row r="2704" spans="10:10" x14ac:dyDescent="0.25">
      <c r="J2704" s="4"/>
    </row>
    <row r="2705" spans="10:10" x14ac:dyDescent="0.25">
      <c r="J2705" s="4"/>
    </row>
    <row r="2706" spans="10:10" x14ac:dyDescent="0.25">
      <c r="J2706" s="4"/>
    </row>
    <row r="2707" spans="10:10" x14ac:dyDescent="0.25">
      <c r="J2707" s="4"/>
    </row>
    <row r="2708" spans="10:10" x14ac:dyDescent="0.25">
      <c r="J2708" s="4"/>
    </row>
    <row r="2709" spans="10:10" x14ac:dyDescent="0.25">
      <c r="J2709" s="4"/>
    </row>
    <row r="2710" spans="10:10" x14ac:dyDescent="0.25">
      <c r="J2710" s="4"/>
    </row>
    <row r="2711" spans="10:10" x14ac:dyDescent="0.25">
      <c r="J2711" s="4"/>
    </row>
    <row r="2712" spans="10:10" x14ac:dyDescent="0.25">
      <c r="J2712" s="4"/>
    </row>
    <row r="2713" spans="10:10" x14ac:dyDescent="0.25">
      <c r="J2713" s="4"/>
    </row>
    <row r="2714" spans="10:10" x14ac:dyDescent="0.25">
      <c r="J2714" s="4"/>
    </row>
    <row r="2715" spans="10:10" x14ac:dyDescent="0.25">
      <c r="J2715" s="4"/>
    </row>
    <row r="2716" spans="10:10" x14ac:dyDescent="0.25">
      <c r="J2716" s="4"/>
    </row>
    <row r="2717" spans="10:10" x14ac:dyDescent="0.25">
      <c r="J2717" s="4"/>
    </row>
    <row r="2718" spans="10:10" x14ac:dyDescent="0.25">
      <c r="J2718" s="4"/>
    </row>
    <row r="2719" spans="10:10" x14ac:dyDescent="0.25">
      <c r="J2719" s="4"/>
    </row>
    <row r="2720" spans="10:10" x14ac:dyDescent="0.25">
      <c r="J2720" s="4"/>
    </row>
    <row r="2721" spans="10:10" x14ac:dyDescent="0.25">
      <c r="J2721" s="4"/>
    </row>
    <row r="2722" spans="10:10" x14ac:dyDescent="0.25">
      <c r="J2722" s="4"/>
    </row>
    <row r="2723" spans="10:10" x14ac:dyDescent="0.25">
      <c r="J2723" s="4"/>
    </row>
    <row r="2724" spans="10:10" x14ac:dyDescent="0.25">
      <c r="J2724" s="4"/>
    </row>
    <row r="2725" spans="10:10" x14ac:dyDescent="0.25">
      <c r="J2725" s="4"/>
    </row>
    <row r="2726" spans="10:10" x14ac:dyDescent="0.25">
      <c r="J2726" s="4"/>
    </row>
    <row r="2727" spans="10:10" x14ac:dyDescent="0.25">
      <c r="J2727" s="4"/>
    </row>
    <row r="2728" spans="10:10" x14ac:dyDescent="0.25">
      <c r="J2728" s="4"/>
    </row>
    <row r="2729" spans="10:10" x14ac:dyDescent="0.25">
      <c r="J2729" s="4"/>
    </row>
    <row r="2730" spans="10:10" x14ac:dyDescent="0.25">
      <c r="J2730" s="4"/>
    </row>
    <row r="2731" spans="10:10" x14ac:dyDescent="0.25">
      <c r="J2731" s="4"/>
    </row>
    <row r="2732" spans="10:10" x14ac:dyDescent="0.25">
      <c r="J2732" s="4"/>
    </row>
    <row r="2733" spans="10:10" x14ac:dyDescent="0.25">
      <c r="J2733" s="4"/>
    </row>
    <row r="2734" spans="10:10" x14ac:dyDescent="0.25">
      <c r="J2734" s="4"/>
    </row>
    <row r="2735" spans="10:10" x14ac:dyDescent="0.25">
      <c r="J2735" s="4"/>
    </row>
    <row r="2736" spans="10:10" x14ac:dyDescent="0.25">
      <c r="J2736" s="4"/>
    </row>
    <row r="2737" spans="10:10" x14ac:dyDescent="0.25">
      <c r="J2737" s="4"/>
    </row>
    <row r="2738" spans="10:10" x14ac:dyDescent="0.25">
      <c r="J2738" s="4"/>
    </row>
    <row r="2739" spans="10:10" x14ac:dyDescent="0.25">
      <c r="J2739" s="4"/>
    </row>
    <row r="2740" spans="10:10" x14ac:dyDescent="0.25">
      <c r="J2740" s="4"/>
    </row>
    <row r="2741" spans="10:10" x14ac:dyDescent="0.25">
      <c r="J2741" s="4"/>
    </row>
    <row r="2742" spans="10:10" x14ac:dyDescent="0.25">
      <c r="J2742" s="4"/>
    </row>
    <row r="2743" spans="10:10" x14ac:dyDescent="0.25">
      <c r="J2743" s="4"/>
    </row>
    <row r="2744" spans="10:10" x14ac:dyDescent="0.25">
      <c r="J2744" s="4"/>
    </row>
    <row r="2745" spans="10:10" x14ac:dyDescent="0.25">
      <c r="J2745" s="4"/>
    </row>
    <row r="2746" spans="10:10" x14ac:dyDescent="0.25">
      <c r="J2746" s="4"/>
    </row>
    <row r="2747" spans="10:10" x14ac:dyDescent="0.25">
      <c r="J2747" s="4"/>
    </row>
    <row r="2748" spans="10:10" x14ac:dyDescent="0.25">
      <c r="J2748" s="4"/>
    </row>
    <row r="2749" spans="10:10" x14ac:dyDescent="0.25">
      <c r="J2749" s="4"/>
    </row>
    <row r="2750" spans="10:10" x14ac:dyDescent="0.25">
      <c r="J2750" s="4"/>
    </row>
    <row r="2751" spans="10:10" x14ac:dyDescent="0.25">
      <c r="J2751" s="4"/>
    </row>
    <row r="2752" spans="10:10" x14ac:dyDescent="0.25">
      <c r="J2752" s="4"/>
    </row>
    <row r="2753" spans="10:10" x14ac:dyDescent="0.25">
      <c r="J2753" s="4"/>
    </row>
    <row r="2754" spans="10:10" x14ac:dyDescent="0.25">
      <c r="J2754" s="4"/>
    </row>
    <row r="2755" spans="10:10" x14ac:dyDescent="0.25">
      <c r="J2755" s="4"/>
    </row>
    <row r="2756" spans="10:10" x14ac:dyDescent="0.25">
      <c r="J2756" s="4"/>
    </row>
    <row r="2757" spans="10:10" x14ac:dyDescent="0.25">
      <c r="J2757" s="4"/>
    </row>
    <row r="2758" spans="10:10" x14ac:dyDescent="0.25">
      <c r="J2758" s="4"/>
    </row>
    <row r="2759" spans="10:10" x14ac:dyDescent="0.25">
      <c r="J2759" s="4"/>
    </row>
    <row r="2760" spans="10:10" x14ac:dyDescent="0.25">
      <c r="J2760" s="4"/>
    </row>
    <row r="2761" spans="10:10" x14ac:dyDescent="0.25">
      <c r="J2761" s="4"/>
    </row>
    <row r="2762" spans="10:10" x14ac:dyDescent="0.25">
      <c r="J2762" s="4"/>
    </row>
    <row r="2763" spans="10:10" x14ac:dyDescent="0.25">
      <c r="J2763" s="4"/>
    </row>
    <row r="2764" spans="10:10" x14ac:dyDescent="0.25">
      <c r="J2764" s="4"/>
    </row>
    <row r="2765" spans="10:10" x14ac:dyDescent="0.25">
      <c r="J2765" s="4"/>
    </row>
    <row r="2766" spans="10:10" x14ac:dyDescent="0.25">
      <c r="J2766" s="4"/>
    </row>
    <row r="2767" spans="10:10" x14ac:dyDescent="0.25">
      <c r="J2767" s="4"/>
    </row>
    <row r="2768" spans="10:10" x14ac:dyDescent="0.25">
      <c r="J2768" s="4"/>
    </row>
    <row r="2769" spans="10:10" x14ac:dyDescent="0.25">
      <c r="J2769" s="4"/>
    </row>
    <row r="2770" spans="10:10" x14ac:dyDescent="0.25">
      <c r="J2770" s="4"/>
    </row>
    <row r="2771" spans="10:10" x14ac:dyDescent="0.25">
      <c r="J2771" s="4"/>
    </row>
    <row r="2772" spans="10:10" x14ac:dyDescent="0.25">
      <c r="J2772" s="4"/>
    </row>
    <row r="2773" spans="10:10" x14ac:dyDescent="0.25">
      <c r="J2773" s="4"/>
    </row>
    <row r="2774" spans="10:10" x14ac:dyDescent="0.25">
      <c r="J2774" s="4"/>
    </row>
    <row r="2775" spans="10:10" x14ac:dyDescent="0.25">
      <c r="J2775" s="4"/>
    </row>
    <row r="2776" spans="10:10" x14ac:dyDescent="0.25">
      <c r="J2776" s="4"/>
    </row>
    <row r="2777" spans="10:10" x14ac:dyDescent="0.25">
      <c r="J2777" s="4"/>
    </row>
    <row r="2778" spans="10:10" x14ac:dyDescent="0.25">
      <c r="J2778" s="4"/>
    </row>
    <row r="2779" spans="10:10" x14ac:dyDescent="0.25">
      <c r="J2779" s="4"/>
    </row>
    <row r="2780" spans="10:10" x14ac:dyDescent="0.25">
      <c r="J2780" s="4"/>
    </row>
    <row r="2781" spans="10:10" x14ac:dyDescent="0.25">
      <c r="J2781" s="4"/>
    </row>
    <row r="2782" spans="10:10" x14ac:dyDescent="0.25">
      <c r="J2782" s="4"/>
    </row>
    <row r="2783" spans="10:10" x14ac:dyDescent="0.25">
      <c r="J2783" s="4"/>
    </row>
    <row r="2784" spans="10:10" x14ac:dyDescent="0.25">
      <c r="J2784" s="4"/>
    </row>
    <row r="2785" spans="10:10" x14ac:dyDescent="0.25">
      <c r="J2785" s="4"/>
    </row>
    <row r="2786" spans="10:10" x14ac:dyDescent="0.25">
      <c r="J2786" s="4"/>
    </row>
    <row r="2787" spans="10:10" x14ac:dyDescent="0.25">
      <c r="J2787" s="4"/>
    </row>
    <row r="2788" spans="10:10" x14ac:dyDescent="0.25">
      <c r="J2788" s="4"/>
    </row>
    <row r="2789" spans="10:10" x14ac:dyDescent="0.25">
      <c r="J2789" s="4"/>
    </row>
    <row r="2790" spans="10:10" x14ac:dyDescent="0.25">
      <c r="J2790" s="4"/>
    </row>
    <row r="2791" spans="10:10" x14ac:dyDescent="0.25">
      <c r="J2791" s="4"/>
    </row>
    <row r="2792" spans="10:10" x14ac:dyDescent="0.25">
      <c r="J2792" s="4"/>
    </row>
    <row r="2793" spans="10:10" x14ac:dyDescent="0.25">
      <c r="J2793" s="4"/>
    </row>
    <row r="2794" spans="10:10" x14ac:dyDescent="0.25">
      <c r="J2794" s="4"/>
    </row>
    <row r="2795" spans="10:10" x14ac:dyDescent="0.25">
      <c r="J2795" s="4"/>
    </row>
    <row r="2796" spans="10:10" x14ac:dyDescent="0.25">
      <c r="J2796" s="4"/>
    </row>
    <row r="2797" spans="10:10" x14ac:dyDescent="0.25">
      <c r="J2797" s="4"/>
    </row>
    <row r="2798" spans="10:10" x14ac:dyDescent="0.25">
      <c r="J2798" s="4"/>
    </row>
    <row r="2799" spans="10:10" x14ac:dyDescent="0.25">
      <c r="J2799" s="4"/>
    </row>
    <row r="2800" spans="10:10" x14ac:dyDescent="0.25">
      <c r="J2800" s="4"/>
    </row>
    <row r="2801" spans="10:10" x14ac:dyDescent="0.25">
      <c r="J2801" s="4"/>
    </row>
    <row r="2802" spans="10:10" x14ac:dyDescent="0.25">
      <c r="J2802" s="4"/>
    </row>
    <row r="2803" spans="10:10" x14ac:dyDescent="0.25">
      <c r="J2803" s="4"/>
    </row>
    <row r="2804" spans="10:10" x14ac:dyDescent="0.25">
      <c r="J2804" s="4"/>
    </row>
    <row r="2805" spans="10:10" x14ac:dyDescent="0.25">
      <c r="J2805" s="4"/>
    </row>
    <row r="2806" spans="10:10" x14ac:dyDescent="0.25">
      <c r="J2806" s="4"/>
    </row>
    <row r="2807" spans="10:10" x14ac:dyDescent="0.25">
      <c r="J2807" s="4"/>
    </row>
    <row r="2808" spans="10:10" x14ac:dyDescent="0.25">
      <c r="J2808" s="4"/>
    </row>
    <row r="2809" spans="10:10" x14ac:dyDescent="0.25">
      <c r="J2809" s="4"/>
    </row>
    <row r="2810" spans="10:10" x14ac:dyDescent="0.25">
      <c r="J2810" s="4"/>
    </row>
    <row r="2811" spans="10:10" x14ac:dyDescent="0.25">
      <c r="J2811" s="4"/>
    </row>
    <row r="2812" spans="10:10" x14ac:dyDescent="0.25">
      <c r="J2812" s="4"/>
    </row>
    <row r="2813" spans="10:10" x14ac:dyDescent="0.25">
      <c r="J2813" s="4"/>
    </row>
    <row r="2814" spans="10:10" x14ac:dyDescent="0.25">
      <c r="J2814" s="4"/>
    </row>
    <row r="2815" spans="10:10" x14ac:dyDescent="0.25">
      <c r="J2815" s="4"/>
    </row>
    <row r="2816" spans="10:10" x14ac:dyDescent="0.25">
      <c r="J2816" s="4"/>
    </row>
    <row r="2817" spans="10:10" x14ac:dyDescent="0.25">
      <c r="J2817" s="4"/>
    </row>
    <row r="2818" spans="10:10" x14ac:dyDescent="0.25">
      <c r="J2818" s="4"/>
    </row>
    <row r="2819" spans="10:10" x14ac:dyDescent="0.25">
      <c r="J2819" s="4"/>
    </row>
    <row r="2820" spans="10:10" x14ac:dyDescent="0.25">
      <c r="J2820" s="4"/>
    </row>
    <row r="2821" spans="10:10" x14ac:dyDescent="0.25">
      <c r="J2821" s="4"/>
    </row>
    <row r="2822" spans="10:10" x14ac:dyDescent="0.25">
      <c r="J2822" s="4"/>
    </row>
    <row r="2823" spans="10:10" x14ac:dyDescent="0.25">
      <c r="J2823" s="4"/>
    </row>
    <row r="2824" spans="10:10" x14ac:dyDescent="0.25">
      <c r="J2824" s="4"/>
    </row>
    <row r="2825" spans="10:10" x14ac:dyDescent="0.25">
      <c r="J2825" s="4"/>
    </row>
    <row r="2826" spans="10:10" x14ac:dyDescent="0.25">
      <c r="J2826" s="4"/>
    </row>
    <row r="2827" spans="10:10" x14ac:dyDescent="0.25">
      <c r="J2827" s="4"/>
    </row>
    <row r="2828" spans="10:10" x14ac:dyDescent="0.25">
      <c r="J2828" s="4"/>
    </row>
    <row r="2829" spans="10:10" x14ac:dyDescent="0.25">
      <c r="J2829" s="4"/>
    </row>
    <row r="2830" spans="10:10" x14ac:dyDescent="0.25">
      <c r="J2830" s="4"/>
    </row>
    <row r="2831" spans="10:10" x14ac:dyDescent="0.25">
      <c r="J2831" s="4"/>
    </row>
    <row r="2832" spans="10:10" x14ac:dyDescent="0.25">
      <c r="J2832" s="4"/>
    </row>
    <row r="2833" spans="10:10" x14ac:dyDescent="0.25">
      <c r="J2833" s="4"/>
    </row>
    <row r="2834" spans="10:10" x14ac:dyDescent="0.25">
      <c r="J2834" s="4"/>
    </row>
    <row r="2835" spans="10:10" x14ac:dyDescent="0.25">
      <c r="J2835" s="4"/>
    </row>
    <row r="2836" spans="10:10" x14ac:dyDescent="0.25">
      <c r="J2836" s="4"/>
    </row>
    <row r="2837" spans="10:10" x14ac:dyDescent="0.25">
      <c r="J2837" s="4"/>
    </row>
    <row r="2838" spans="10:10" x14ac:dyDescent="0.25">
      <c r="J2838" s="4"/>
    </row>
    <row r="2839" spans="10:10" x14ac:dyDescent="0.25">
      <c r="J2839" s="4"/>
    </row>
    <row r="2840" spans="10:10" x14ac:dyDescent="0.25">
      <c r="J2840" s="4"/>
    </row>
    <row r="2841" spans="10:10" x14ac:dyDescent="0.25">
      <c r="J2841" s="4"/>
    </row>
    <row r="2842" spans="10:10" x14ac:dyDescent="0.25">
      <c r="J2842" s="4"/>
    </row>
    <row r="2843" spans="10:10" x14ac:dyDescent="0.25">
      <c r="J2843" s="4"/>
    </row>
    <row r="2844" spans="10:10" x14ac:dyDescent="0.25">
      <c r="J2844" s="4"/>
    </row>
    <row r="2845" spans="10:10" x14ac:dyDescent="0.25">
      <c r="J2845" s="4"/>
    </row>
    <row r="2846" spans="10:10" x14ac:dyDescent="0.25">
      <c r="J2846" s="4"/>
    </row>
    <row r="2847" spans="10:10" x14ac:dyDescent="0.25">
      <c r="J2847" s="4"/>
    </row>
    <row r="2848" spans="10:10" x14ac:dyDescent="0.25">
      <c r="J2848" s="4"/>
    </row>
    <row r="2849" spans="10:10" x14ac:dyDescent="0.25">
      <c r="J2849" s="4"/>
    </row>
    <row r="2850" spans="10:10" x14ac:dyDescent="0.25">
      <c r="J2850" s="4"/>
    </row>
    <row r="2851" spans="10:10" x14ac:dyDescent="0.25">
      <c r="J2851" s="4"/>
    </row>
    <row r="2852" spans="10:10" x14ac:dyDescent="0.25">
      <c r="J2852" s="4"/>
    </row>
    <row r="2853" spans="10:10" x14ac:dyDescent="0.25">
      <c r="J2853" s="4"/>
    </row>
    <row r="2854" spans="10:10" x14ac:dyDescent="0.25">
      <c r="J2854" s="4"/>
    </row>
    <row r="2855" spans="10:10" x14ac:dyDescent="0.25">
      <c r="J2855" s="4"/>
    </row>
    <row r="2856" spans="10:10" x14ac:dyDescent="0.25">
      <c r="J2856" s="4"/>
    </row>
    <row r="2857" spans="10:10" x14ac:dyDescent="0.25">
      <c r="J2857" s="4"/>
    </row>
    <row r="2858" spans="10:10" x14ac:dyDescent="0.25">
      <c r="J2858" s="4"/>
    </row>
    <row r="2859" spans="10:10" x14ac:dyDescent="0.25">
      <c r="J2859" s="4"/>
    </row>
    <row r="2860" spans="10:10" x14ac:dyDescent="0.25">
      <c r="J2860" s="4"/>
    </row>
    <row r="2861" spans="10:10" x14ac:dyDescent="0.25">
      <c r="J2861" s="4"/>
    </row>
    <row r="2862" spans="10:10" x14ac:dyDescent="0.25">
      <c r="J2862" s="4"/>
    </row>
    <row r="2863" spans="10:10" x14ac:dyDescent="0.25">
      <c r="J2863" s="4"/>
    </row>
    <row r="2864" spans="10:10" x14ac:dyDescent="0.25">
      <c r="J2864" s="4"/>
    </row>
    <row r="2865" spans="10:10" x14ac:dyDescent="0.25">
      <c r="J2865" s="4"/>
    </row>
    <row r="2866" spans="10:10" x14ac:dyDescent="0.25">
      <c r="J2866" s="4"/>
    </row>
    <row r="2867" spans="10:10" x14ac:dyDescent="0.25">
      <c r="J2867" s="4"/>
    </row>
    <row r="2868" spans="10:10" x14ac:dyDescent="0.25">
      <c r="J2868" s="4"/>
    </row>
    <row r="2869" spans="10:10" x14ac:dyDescent="0.25">
      <c r="J2869" s="4"/>
    </row>
    <row r="2870" spans="10:10" x14ac:dyDescent="0.25">
      <c r="J2870" s="4"/>
    </row>
    <row r="2871" spans="10:10" x14ac:dyDescent="0.25">
      <c r="J2871" s="4"/>
    </row>
    <row r="2872" spans="10:10" x14ac:dyDescent="0.25">
      <c r="J2872" s="4"/>
    </row>
    <row r="2873" spans="10:10" x14ac:dyDescent="0.25">
      <c r="J2873" s="4"/>
    </row>
    <row r="2874" spans="10:10" x14ac:dyDescent="0.25">
      <c r="J2874" s="4"/>
    </row>
    <row r="2875" spans="10:10" x14ac:dyDescent="0.25">
      <c r="J2875" s="4"/>
    </row>
    <row r="2876" spans="10:10" x14ac:dyDescent="0.25">
      <c r="J2876" s="4"/>
    </row>
    <row r="2877" spans="10:10" x14ac:dyDescent="0.25">
      <c r="J2877" s="4"/>
    </row>
    <row r="2878" spans="10:10" x14ac:dyDescent="0.25">
      <c r="J2878" s="4"/>
    </row>
    <row r="2879" spans="10:10" x14ac:dyDescent="0.25">
      <c r="J2879" s="4"/>
    </row>
    <row r="2880" spans="10:10" x14ac:dyDescent="0.25">
      <c r="J2880" s="4"/>
    </row>
    <row r="2881" spans="10:10" x14ac:dyDescent="0.25">
      <c r="J2881" s="4"/>
    </row>
    <row r="2882" spans="10:10" x14ac:dyDescent="0.25">
      <c r="J2882" s="4"/>
    </row>
    <row r="2883" spans="10:10" x14ac:dyDescent="0.25">
      <c r="J2883" s="4"/>
    </row>
    <row r="2884" spans="10:10" x14ac:dyDescent="0.25">
      <c r="J2884" s="4"/>
    </row>
    <row r="2885" spans="10:10" x14ac:dyDescent="0.25">
      <c r="J2885" s="4"/>
    </row>
    <row r="2886" spans="10:10" x14ac:dyDescent="0.25">
      <c r="J2886" s="4"/>
    </row>
    <row r="2887" spans="10:10" x14ac:dyDescent="0.25">
      <c r="J2887" s="4"/>
    </row>
    <row r="2888" spans="10:10" x14ac:dyDescent="0.25">
      <c r="J2888" s="4"/>
    </row>
    <row r="2889" spans="10:10" x14ac:dyDescent="0.25">
      <c r="J2889" s="4"/>
    </row>
    <row r="2890" spans="10:10" x14ac:dyDescent="0.25">
      <c r="J2890" s="4"/>
    </row>
    <row r="2891" spans="10:10" x14ac:dyDescent="0.25">
      <c r="J2891" s="4"/>
    </row>
    <row r="2892" spans="10:10" x14ac:dyDescent="0.25">
      <c r="J2892" s="4"/>
    </row>
    <row r="2893" spans="10:10" x14ac:dyDescent="0.25">
      <c r="J2893" s="4"/>
    </row>
    <row r="2894" spans="10:10" x14ac:dyDescent="0.25">
      <c r="J2894" s="4"/>
    </row>
    <row r="2895" spans="10:10" x14ac:dyDescent="0.25">
      <c r="J2895" s="4"/>
    </row>
    <row r="2896" spans="10:10" x14ac:dyDescent="0.25">
      <c r="J2896" s="4"/>
    </row>
    <row r="2897" spans="10:10" x14ac:dyDescent="0.25">
      <c r="J2897" s="4"/>
    </row>
    <row r="2898" spans="10:10" x14ac:dyDescent="0.25">
      <c r="J2898" s="4"/>
    </row>
    <row r="2899" spans="10:10" x14ac:dyDescent="0.25">
      <c r="J2899" s="4"/>
    </row>
    <row r="2900" spans="10:10" x14ac:dyDescent="0.25">
      <c r="J2900" s="4"/>
    </row>
    <row r="2901" spans="10:10" x14ac:dyDescent="0.25">
      <c r="J2901" s="4"/>
    </row>
    <row r="2902" spans="10:10" x14ac:dyDescent="0.25">
      <c r="J2902" s="4"/>
    </row>
    <row r="2903" spans="10:10" x14ac:dyDescent="0.25">
      <c r="J2903" s="4"/>
    </row>
    <row r="2904" spans="10:10" x14ac:dyDescent="0.25">
      <c r="J2904" s="4"/>
    </row>
    <row r="2905" spans="10:10" x14ac:dyDescent="0.25">
      <c r="J2905" s="4"/>
    </row>
    <row r="2906" spans="10:10" x14ac:dyDescent="0.25">
      <c r="J2906" s="4"/>
    </row>
    <row r="2907" spans="10:10" x14ac:dyDescent="0.25">
      <c r="J2907" s="4"/>
    </row>
    <row r="2908" spans="10:10" x14ac:dyDescent="0.25">
      <c r="J2908" s="4"/>
    </row>
    <row r="2909" spans="10:10" x14ac:dyDescent="0.25">
      <c r="J2909" s="4"/>
    </row>
    <row r="2910" spans="10:10" x14ac:dyDescent="0.25">
      <c r="J2910" s="4"/>
    </row>
    <row r="2911" spans="10:10" x14ac:dyDescent="0.25">
      <c r="J2911" s="4"/>
    </row>
    <row r="2912" spans="10:10" x14ac:dyDescent="0.25">
      <c r="J2912" s="4"/>
    </row>
    <row r="2913" spans="10:10" x14ac:dyDescent="0.25">
      <c r="J2913" s="4"/>
    </row>
    <row r="2914" spans="10:10" x14ac:dyDescent="0.25">
      <c r="J2914" s="4"/>
    </row>
    <row r="2915" spans="10:10" x14ac:dyDescent="0.25">
      <c r="J2915" s="4"/>
    </row>
    <row r="2916" spans="10:10" x14ac:dyDescent="0.25">
      <c r="J2916" s="4"/>
    </row>
    <row r="2917" spans="10:10" x14ac:dyDescent="0.25">
      <c r="J2917" s="4"/>
    </row>
    <row r="2918" spans="10:10" x14ac:dyDescent="0.25">
      <c r="J2918" s="4"/>
    </row>
    <row r="2919" spans="10:10" x14ac:dyDescent="0.25">
      <c r="J2919" s="4"/>
    </row>
    <row r="2920" spans="10:10" x14ac:dyDescent="0.25">
      <c r="J2920" s="4"/>
    </row>
    <row r="2921" spans="10:10" x14ac:dyDescent="0.25">
      <c r="J2921" s="4"/>
    </row>
    <row r="2922" spans="10:10" x14ac:dyDescent="0.25">
      <c r="J2922" s="4"/>
    </row>
    <row r="2923" spans="10:10" x14ac:dyDescent="0.25">
      <c r="J2923" s="4"/>
    </row>
    <row r="2924" spans="10:10" x14ac:dyDescent="0.25">
      <c r="J2924" s="4"/>
    </row>
    <row r="2925" spans="10:10" x14ac:dyDescent="0.25">
      <c r="J2925" s="4"/>
    </row>
    <row r="2926" spans="10:10" x14ac:dyDescent="0.25">
      <c r="J2926" s="4"/>
    </row>
    <row r="2927" spans="10:10" x14ac:dyDescent="0.25">
      <c r="J2927" s="4"/>
    </row>
    <row r="2928" spans="10:10" x14ac:dyDescent="0.25">
      <c r="J2928" s="4"/>
    </row>
    <row r="2929" spans="10:10" x14ac:dyDescent="0.25">
      <c r="J2929" s="4"/>
    </row>
    <row r="2930" spans="10:10" x14ac:dyDescent="0.25">
      <c r="J2930" s="4"/>
    </row>
    <row r="2931" spans="10:10" x14ac:dyDescent="0.25">
      <c r="J2931" s="4"/>
    </row>
    <row r="2932" spans="10:10" x14ac:dyDescent="0.25">
      <c r="J2932" s="4"/>
    </row>
    <row r="2933" spans="10:10" x14ac:dyDescent="0.25">
      <c r="J2933" s="4"/>
    </row>
    <row r="2934" spans="10:10" x14ac:dyDescent="0.25">
      <c r="J2934" s="4"/>
    </row>
    <row r="2935" spans="10:10" x14ac:dyDescent="0.25">
      <c r="J2935" s="4"/>
    </row>
    <row r="2936" spans="10:10" x14ac:dyDescent="0.25">
      <c r="J2936" s="4"/>
    </row>
    <row r="2937" spans="10:10" x14ac:dyDescent="0.25">
      <c r="J2937" s="4"/>
    </row>
    <row r="2938" spans="10:10" x14ac:dyDescent="0.25">
      <c r="J2938" s="4"/>
    </row>
    <row r="2939" spans="10:10" x14ac:dyDescent="0.25">
      <c r="J2939" s="4"/>
    </row>
    <row r="2940" spans="10:10" x14ac:dyDescent="0.25">
      <c r="J2940" s="4"/>
    </row>
    <row r="2941" spans="10:10" x14ac:dyDescent="0.25">
      <c r="J2941" s="4"/>
    </row>
    <row r="2942" spans="10:10" x14ac:dyDescent="0.25">
      <c r="J2942" s="4"/>
    </row>
    <row r="2943" spans="10:10" x14ac:dyDescent="0.25">
      <c r="J2943" s="4"/>
    </row>
    <row r="2944" spans="10:10" x14ac:dyDescent="0.25">
      <c r="J2944" s="4"/>
    </row>
    <row r="2945" spans="10:10" x14ac:dyDescent="0.25">
      <c r="J2945" s="4"/>
    </row>
    <row r="2946" spans="10:10" x14ac:dyDescent="0.25">
      <c r="J2946" s="4"/>
    </row>
    <row r="2947" spans="10:10" x14ac:dyDescent="0.25">
      <c r="J2947" s="4"/>
    </row>
    <row r="2948" spans="10:10" x14ac:dyDescent="0.25">
      <c r="J2948" s="4"/>
    </row>
    <row r="2949" spans="10:10" x14ac:dyDescent="0.25">
      <c r="J2949" s="4"/>
    </row>
    <row r="2950" spans="10:10" x14ac:dyDescent="0.25">
      <c r="J2950" s="4"/>
    </row>
    <row r="2951" spans="10:10" x14ac:dyDescent="0.25">
      <c r="J2951" s="4"/>
    </row>
    <row r="2952" spans="10:10" x14ac:dyDescent="0.25">
      <c r="J2952" s="4"/>
    </row>
    <row r="2953" spans="10:10" x14ac:dyDescent="0.25">
      <c r="J2953" s="4"/>
    </row>
    <row r="2954" spans="10:10" x14ac:dyDescent="0.25">
      <c r="J2954" s="4"/>
    </row>
    <row r="2955" spans="10:10" x14ac:dyDescent="0.25">
      <c r="J2955" s="4"/>
    </row>
    <row r="2956" spans="10:10" x14ac:dyDescent="0.25">
      <c r="J2956" s="4"/>
    </row>
    <row r="2957" spans="10:10" x14ac:dyDescent="0.25">
      <c r="J2957" s="4"/>
    </row>
    <row r="2958" spans="10:10" x14ac:dyDescent="0.25">
      <c r="J2958" s="4"/>
    </row>
    <row r="2959" spans="10:10" x14ac:dyDescent="0.25">
      <c r="J2959" s="4"/>
    </row>
    <row r="2960" spans="10:10" x14ac:dyDescent="0.25">
      <c r="J2960" s="4"/>
    </row>
    <row r="2961" spans="10:10" x14ac:dyDescent="0.25">
      <c r="J2961" s="4"/>
    </row>
    <row r="2962" spans="10:10" x14ac:dyDescent="0.25">
      <c r="J2962" s="4"/>
    </row>
    <row r="2963" spans="10:10" x14ac:dyDescent="0.25">
      <c r="J2963" s="4"/>
    </row>
    <row r="2964" spans="10:10" x14ac:dyDescent="0.25">
      <c r="J2964" s="4"/>
    </row>
    <row r="2965" spans="10:10" x14ac:dyDescent="0.25">
      <c r="J2965" s="4"/>
    </row>
    <row r="2966" spans="10:10" x14ac:dyDescent="0.25">
      <c r="J2966" s="4"/>
    </row>
    <row r="2967" spans="10:10" x14ac:dyDescent="0.25">
      <c r="J2967" s="4"/>
    </row>
    <row r="2968" spans="10:10" x14ac:dyDescent="0.25">
      <c r="J2968" s="4"/>
    </row>
    <row r="2969" spans="10:10" x14ac:dyDescent="0.25">
      <c r="J2969" s="4"/>
    </row>
    <row r="2970" spans="10:10" x14ac:dyDescent="0.25">
      <c r="J2970" s="4"/>
    </row>
    <row r="2971" spans="10:10" x14ac:dyDescent="0.25">
      <c r="J2971" s="4"/>
    </row>
    <row r="2972" spans="10:10" x14ac:dyDescent="0.25">
      <c r="J2972" s="4"/>
    </row>
    <row r="2973" spans="10:10" x14ac:dyDescent="0.25">
      <c r="J2973" s="4"/>
    </row>
    <row r="2974" spans="10:10" x14ac:dyDescent="0.25">
      <c r="J2974" s="4"/>
    </row>
    <row r="2975" spans="10:10" x14ac:dyDescent="0.25">
      <c r="J2975" s="4"/>
    </row>
    <row r="2976" spans="10:10" x14ac:dyDescent="0.25">
      <c r="J2976" s="4"/>
    </row>
    <row r="2977" spans="10:10" x14ac:dyDescent="0.25">
      <c r="J2977" s="4"/>
    </row>
    <row r="2978" spans="10:10" x14ac:dyDescent="0.25">
      <c r="J2978" s="4"/>
    </row>
    <row r="2979" spans="10:10" x14ac:dyDescent="0.25">
      <c r="J2979" s="4"/>
    </row>
    <row r="2980" spans="10:10" x14ac:dyDescent="0.25">
      <c r="J2980" s="4"/>
    </row>
    <row r="2981" spans="10:10" x14ac:dyDescent="0.25">
      <c r="J2981" s="4"/>
    </row>
    <row r="2982" spans="10:10" x14ac:dyDescent="0.25">
      <c r="J2982" s="4"/>
    </row>
    <row r="2983" spans="10:10" x14ac:dyDescent="0.25">
      <c r="J2983" s="4"/>
    </row>
    <row r="2984" spans="10:10" x14ac:dyDescent="0.25">
      <c r="J2984" s="4"/>
    </row>
    <row r="2985" spans="10:10" x14ac:dyDescent="0.25">
      <c r="J2985" s="4"/>
    </row>
    <row r="2986" spans="10:10" x14ac:dyDescent="0.25">
      <c r="J2986" s="4"/>
    </row>
    <row r="2987" spans="10:10" x14ac:dyDescent="0.25">
      <c r="J2987" s="4"/>
    </row>
    <row r="2988" spans="10:10" x14ac:dyDescent="0.25">
      <c r="J2988" s="4"/>
    </row>
    <row r="2989" spans="10:10" x14ac:dyDescent="0.25">
      <c r="J2989" s="4"/>
    </row>
    <row r="2990" spans="10:10" x14ac:dyDescent="0.25">
      <c r="J2990" s="4"/>
    </row>
    <row r="2991" spans="10:10" x14ac:dyDescent="0.25">
      <c r="J2991" s="4"/>
    </row>
    <row r="2992" spans="10:10" x14ac:dyDescent="0.25">
      <c r="J2992" s="4"/>
    </row>
    <row r="2993" spans="10:10" x14ac:dyDescent="0.25">
      <c r="J2993" s="4"/>
    </row>
    <row r="2994" spans="10:10" x14ac:dyDescent="0.25">
      <c r="J2994" s="4"/>
    </row>
    <row r="2995" spans="10:10" x14ac:dyDescent="0.25">
      <c r="J2995" s="4"/>
    </row>
    <row r="2996" spans="10:10" x14ac:dyDescent="0.25">
      <c r="J2996" s="4"/>
    </row>
    <row r="2997" spans="10:10" x14ac:dyDescent="0.25">
      <c r="J2997" s="4"/>
    </row>
    <row r="2998" spans="10:10" x14ac:dyDescent="0.25">
      <c r="J2998" s="4"/>
    </row>
    <row r="2999" spans="10:10" x14ac:dyDescent="0.25">
      <c r="J2999" s="4"/>
    </row>
    <row r="3000" spans="10:10" x14ac:dyDescent="0.25">
      <c r="J3000" s="4"/>
    </row>
    <row r="3001" spans="10:10" x14ac:dyDescent="0.25">
      <c r="J3001" s="4"/>
    </row>
    <row r="3002" spans="10:10" x14ac:dyDescent="0.25">
      <c r="J3002" s="4"/>
    </row>
    <row r="3003" spans="10:10" x14ac:dyDescent="0.25">
      <c r="J3003" s="4"/>
    </row>
    <row r="3004" spans="10:10" x14ac:dyDescent="0.25">
      <c r="J3004" s="4"/>
    </row>
    <row r="3005" spans="10:10" x14ac:dyDescent="0.25">
      <c r="J3005" s="4"/>
    </row>
    <row r="3006" spans="10:10" x14ac:dyDescent="0.25">
      <c r="J3006" s="4"/>
    </row>
    <row r="3007" spans="10:10" x14ac:dyDescent="0.25">
      <c r="J3007" s="4"/>
    </row>
    <row r="3008" spans="10:10" x14ac:dyDescent="0.25">
      <c r="J3008" s="4"/>
    </row>
    <row r="3009" spans="10:10" x14ac:dyDescent="0.25">
      <c r="J3009" s="4"/>
    </row>
    <row r="3010" spans="10:10" x14ac:dyDescent="0.25">
      <c r="J3010" s="4"/>
    </row>
    <row r="3011" spans="10:10" x14ac:dyDescent="0.25">
      <c r="J3011" s="4"/>
    </row>
    <row r="3012" spans="10:10" x14ac:dyDescent="0.25">
      <c r="J3012" s="4"/>
    </row>
    <row r="3013" spans="10:10" x14ac:dyDescent="0.25">
      <c r="J3013" s="4"/>
    </row>
    <row r="3014" spans="10:10" x14ac:dyDescent="0.25">
      <c r="J3014" s="4"/>
    </row>
    <row r="3015" spans="10:10" x14ac:dyDescent="0.25">
      <c r="J3015" s="4"/>
    </row>
    <row r="3016" spans="10:10" x14ac:dyDescent="0.25">
      <c r="J3016" s="4"/>
    </row>
    <row r="3017" spans="10:10" x14ac:dyDescent="0.25">
      <c r="J3017" s="4"/>
    </row>
    <row r="3018" spans="10:10" x14ac:dyDescent="0.25">
      <c r="J3018" s="4"/>
    </row>
    <row r="3019" spans="10:10" x14ac:dyDescent="0.25">
      <c r="J3019" s="4"/>
    </row>
    <row r="3020" spans="10:10" x14ac:dyDescent="0.25">
      <c r="J3020" s="4"/>
    </row>
    <row r="3021" spans="10:10" x14ac:dyDescent="0.25">
      <c r="J3021" s="4"/>
    </row>
    <row r="3022" spans="10:10" x14ac:dyDescent="0.25">
      <c r="J3022" s="4"/>
    </row>
    <row r="3023" spans="10:10" x14ac:dyDescent="0.25">
      <c r="J3023" s="4"/>
    </row>
    <row r="3024" spans="10:10" x14ac:dyDescent="0.25">
      <c r="J3024" s="4"/>
    </row>
    <row r="3025" spans="10:10" x14ac:dyDescent="0.25">
      <c r="J3025" s="4"/>
    </row>
    <row r="3026" spans="10:10" x14ac:dyDescent="0.25">
      <c r="J3026" s="4"/>
    </row>
    <row r="3027" spans="10:10" x14ac:dyDescent="0.25">
      <c r="J3027" s="4"/>
    </row>
    <row r="3028" spans="10:10" x14ac:dyDescent="0.25">
      <c r="J3028" s="4"/>
    </row>
    <row r="3029" spans="10:10" x14ac:dyDescent="0.25">
      <c r="J3029" s="4"/>
    </row>
    <row r="3030" spans="10:10" x14ac:dyDescent="0.25">
      <c r="J3030" s="4"/>
    </row>
    <row r="3031" spans="10:10" x14ac:dyDescent="0.25">
      <c r="J3031" s="4"/>
    </row>
    <row r="3032" spans="10:10" x14ac:dyDescent="0.25">
      <c r="J3032" s="4"/>
    </row>
    <row r="3033" spans="10:10" x14ac:dyDescent="0.25">
      <c r="J3033" s="4"/>
    </row>
    <row r="3034" spans="10:10" x14ac:dyDescent="0.25">
      <c r="J3034" s="4"/>
    </row>
    <row r="3035" spans="10:10" x14ac:dyDescent="0.25">
      <c r="J3035" s="4"/>
    </row>
    <row r="3036" spans="10:10" x14ac:dyDescent="0.25">
      <c r="J3036" s="4"/>
    </row>
    <row r="3037" spans="10:10" x14ac:dyDescent="0.25">
      <c r="J3037" s="4"/>
    </row>
    <row r="3038" spans="10:10" x14ac:dyDescent="0.25">
      <c r="J3038" s="4"/>
    </row>
    <row r="3039" spans="10:10" x14ac:dyDescent="0.25">
      <c r="J3039" s="4"/>
    </row>
    <row r="3040" spans="10:10" x14ac:dyDescent="0.25">
      <c r="J3040" s="4"/>
    </row>
    <row r="3041" spans="10:10" x14ac:dyDescent="0.25">
      <c r="J3041" s="4"/>
    </row>
    <row r="3042" spans="10:10" x14ac:dyDescent="0.25">
      <c r="J3042" s="4"/>
    </row>
    <row r="3043" spans="10:10" x14ac:dyDescent="0.25">
      <c r="J3043" s="4"/>
    </row>
    <row r="3044" spans="10:10" x14ac:dyDescent="0.25">
      <c r="J3044" s="4"/>
    </row>
    <row r="3045" spans="10:10" x14ac:dyDescent="0.25">
      <c r="J3045" s="4"/>
    </row>
    <row r="3046" spans="10:10" x14ac:dyDescent="0.25">
      <c r="J3046" s="4"/>
    </row>
    <row r="3047" spans="10:10" x14ac:dyDescent="0.25">
      <c r="J3047" s="4"/>
    </row>
    <row r="3048" spans="10:10" x14ac:dyDescent="0.25">
      <c r="J3048" s="4"/>
    </row>
    <row r="3049" spans="10:10" x14ac:dyDescent="0.25">
      <c r="J3049" s="4"/>
    </row>
    <row r="3050" spans="10:10" x14ac:dyDescent="0.25">
      <c r="J3050" s="4"/>
    </row>
    <row r="3051" spans="10:10" x14ac:dyDescent="0.25">
      <c r="J3051" s="4"/>
    </row>
    <row r="3052" spans="10:10" x14ac:dyDescent="0.25">
      <c r="J3052" s="4"/>
    </row>
    <row r="3053" spans="10:10" x14ac:dyDescent="0.25">
      <c r="J3053" s="4"/>
    </row>
    <row r="3054" spans="10:10" x14ac:dyDescent="0.25">
      <c r="J3054" s="4"/>
    </row>
    <row r="3055" spans="10:10" x14ac:dyDescent="0.25">
      <c r="J3055" s="4"/>
    </row>
    <row r="3056" spans="10:10" x14ac:dyDescent="0.25">
      <c r="J3056" s="4"/>
    </row>
    <row r="3057" spans="10:10" x14ac:dyDescent="0.25">
      <c r="J3057" s="4"/>
    </row>
    <row r="3058" spans="10:10" x14ac:dyDescent="0.25">
      <c r="J3058" s="4"/>
    </row>
    <row r="3059" spans="10:10" x14ac:dyDescent="0.25">
      <c r="J3059" s="4"/>
    </row>
    <row r="3060" spans="10:10" x14ac:dyDescent="0.25">
      <c r="J3060" s="4"/>
    </row>
    <row r="3061" spans="10:10" x14ac:dyDescent="0.25">
      <c r="J3061" s="4"/>
    </row>
    <row r="3062" spans="10:10" x14ac:dyDescent="0.25">
      <c r="J3062" s="4"/>
    </row>
    <row r="3063" spans="10:10" x14ac:dyDescent="0.25">
      <c r="J3063" s="4"/>
    </row>
    <row r="3064" spans="10:10" x14ac:dyDescent="0.25">
      <c r="J3064" s="4"/>
    </row>
    <row r="3065" spans="10:10" x14ac:dyDescent="0.25">
      <c r="J3065" s="4"/>
    </row>
    <row r="3066" spans="10:10" x14ac:dyDescent="0.25">
      <c r="J3066" s="4"/>
    </row>
    <row r="3067" spans="10:10" x14ac:dyDescent="0.25">
      <c r="J3067" s="4"/>
    </row>
    <row r="3068" spans="10:10" x14ac:dyDescent="0.25">
      <c r="J3068" s="4"/>
    </row>
    <row r="3069" spans="10:10" x14ac:dyDescent="0.25">
      <c r="J3069" s="4"/>
    </row>
    <row r="3070" spans="10:10" x14ac:dyDescent="0.25">
      <c r="J3070" s="4"/>
    </row>
    <row r="3071" spans="10:10" x14ac:dyDescent="0.25">
      <c r="J3071" s="4"/>
    </row>
    <row r="3072" spans="10:10" x14ac:dyDescent="0.25">
      <c r="J3072" s="4"/>
    </row>
    <row r="3073" spans="10:10" x14ac:dyDescent="0.25">
      <c r="J3073" s="4"/>
    </row>
    <row r="3074" spans="10:10" x14ac:dyDescent="0.25">
      <c r="J3074" s="4"/>
    </row>
    <row r="3075" spans="10:10" x14ac:dyDescent="0.25">
      <c r="J3075" s="4"/>
    </row>
    <row r="3076" spans="10:10" x14ac:dyDescent="0.25">
      <c r="J3076" s="4"/>
    </row>
    <row r="3077" spans="10:10" x14ac:dyDescent="0.25">
      <c r="J3077" s="4"/>
    </row>
    <row r="3078" spans="10:10" x14ac:dyDescent="0.25">
      <c r="J3078" s="4"/>
    </row>
    <row r="3079" spans="10:10" x14ac:dyDescent="0.25">
      <c r="J3079" s="4"/>
    </row>
    <row r="3080" spans="10:10" x14ac:dyDescent="0.25">
      <c r="J3080" s="4"/>
    </row>
    <row r="3081" spans="10:10" x14ac:dyDescent="0.25">
      <c r="J3081" s="4"/>
    </row>
    <row r="3082" spans="10:10" x14ac:dyDescent="0.25">
      <c r="J3082" s="4"/>
    </row>
    <row r="3083" spans="10:10" x14ac:dyDescent="0.25">
      <c r="J3083" s="4"/>
    </row>
    <row r="3084" spans="10:10" x14ac:dyDescent="0.25">
      <c r="J3084" s="4"/>
    </row>
    <row r="3085" spans="10:10" x14ac:dyDescent="0.25">
      <c r="J3085" s="4"/>
    </row>
    <row r="3086" spans="10:10" x14ac:dyDescent="0.25">
      <c r="J3086" s="4"/>
    </row>
    <row r="3087" spans="10:10" x14ac:dyDescent="0.25">
      <c r="J3087" s="4"/>
    </row>
    <row r="3088" spans="10:10" x14ac:dyDescent="0.25">
      <c r="J3088" s="4"/>
    </row>
    <row r="3089" spans="10:10" x14ac:dyDescent="0.25">
      <c r="J3089" s="4"/>
    </row>
    <row r="3090" spans="10:10" x14ac:dyDescent="0.25">
      <c r="J3090" s="4"/>
    </row>
    <row r="3091" spans="10:10" x14ac:dyDescent="0.25">
      <c r="J3091" s="4"/>
    </row>
    <row r="3092" spans="10:10" x14ac:dyDescent="0.25">
      <c r="J3092" s="4"/>
    </row>
    <row r="3093" spans="10:10" x14ac:dyDescent="0.25">
      <c r="J3093" s="4"/>
    </row>
    <row r="3094" spans="10:10" x14ac:dyDescent="0.25">
      <c r="J3094" s="4"/>
    </row>
    <row r="3095" spans="10:10" x14ac:dyDescent="0.25">
      <c r="J3095" s="4"/>
    </row>
    <row r="3096" spans="10:10" x14ac:dyDescent="0.25">
      <c r="J3096" s="4"/>
    </row>
    <row r="3097" spans="10:10" x14ac:dyDescent="0.25">
      <c r="J3097" s="4"/>
    </row>
    <row r="3098" spans="10:10" x14ac:dyDescent="0.25">
      <c r="J3098" s="4"/>
    </row>
    <row r="3099" spans="10:10" x14ac:dyDescent="0.25">
      <c r="J3099" s="4"/>
    </row>
    <row r="3100" spans="10:10" x14ac:dyDescent="0.25">
      <c r="J3100" s="4"/>
    </row>
    <row r="3101" spans="10:10" x14ac:dyDescent="0.25">
      <c r="J3101" s="4"/>
    </row>
    <row r="3102" spans="10:10" x14ac:dyDescent="0.25">
      <c r="J3102" s="4"/>
    </row>
    <row r="3103" spans="10:10" x14ac:dyDescent="0.25">
      <c r="J3103" s="4"/>
    </row>
    <row r="3104" spans="10:10" x14ac:dyDescent="0.25">
      <c r="J3104" s="4"/>
    </row>
    <row r="3105" spans="10:10" x14ac:dyDescent="0.25">
      <c r="J3105" s="4"/>
    </row>
    <row r="3106" spans="10:10" x14ac:dyDescent="0.25">
      <c r="J3106" s="4"/>
    </row>
    <row r="3107" spans="10:10" x14ac:dyDescent="0.25">
      <c r="J3107" s="4"/>
    </row>
    <row r="3108" spans="10:10" x14ac:dyDescent="0.25">
      <c r="J3108" s="4"/>
    </row>
    <row r="3109" spans="10:10" x14ac:dyDescent="0.25">
      <c r="J3109" s="4"/>
    </row>
    <row r="3110" spans="10:10" x14ac:dyDescent="0.25">
      <c r="J3110" s="4"/>
    </row>
    <row r="3111" spans="10:10" x14ac:dyDescent="0.25">
      <c r="J3111" s="4"/>
    </row>
    <row r="3112" spans="10:10" x14ac:dyDescent="0.25">
      <c r="J3112" s="4"/>
    </row>
    <row r="3113" spans="10:10" x14ac:dyDescent="0.25">
      <c r="J3113" s="4"/>
    </row>
    <row r="3114" spans="10:10" x14ac:dyDescent="0.25">
      <c r="J3114" s="4"/>
    </row>
    <row r="3115" spans="10:10" x14ac:dyDescent="0.25">
      <c r="J3115" s="4"/>
    </row>
    <row r="3116" spans="10:10" x14ac:dyDescent="0.25">
      <c r="J3116" s="4"/>
    </row>
    <row r="3117" spans="10:10" x14ac:dyDescent="0.25">
      <c r="J3117" s="4"/>
    </row>
    <row r="3118" spans="10:10" x14ac:dyDescent="0.25">
      <c r="J3118" s="4"/>
    </row>
    <row r="3119" spans="10:10" x14ac:dyDescent="0.25">
      <c r="J3119" s="4"/>
    </row>
    <row r="3120" spans="10:10" x14ac:dyDescent="0.25">
      <c r="J3120" s="4"/>
    </row>
    <row r="3121" spans="10:10" x14ac:dyDescent="0.25">
      <c r="J3121" s="4"/>
    </row>
    <row r="3122" spans="10:10" x14ac:dyDescent="0.25">
      <c r="J3122" s="4"/>
    </row>
    <row r="3123" spans="10:10" x14ac:dyDescent="0.25">
      <c r="J3123" s="4"/>
    </row>
    <row r="3124" spans="10:10" x14ac:dyDescent="0.25">
      <c r="J3124" s="4"/>
    </row>
    <row r="3125" spans="10:10" x14ac:dyDescent="0.25">
      <c r="J3125" s="4"/>
    </row>
    <row r="3126" spans="10:10" x14ac:dyDescent="0.25">
      <c r="J3126" s="4"/>
    </row>
    <row r="3127" spans="10:10" x14ac:dyDescent="0.25">
      <c r="J3127" s="4"/>
    </row>
    <row r="3128" spans="10:10" x14ac:dyDescent="0.25">
      <c r="J3128" s="4"/>
    </row>
    <row r="3129" spans="10:10" x14ac:dyDescent="0.25">
      <c r="J3129" s="4"/>
    </row>
    <row r="3130" spans="10:10" x14ac:dyDescent="0.25">
      <c r="J3130" s="4"/>
    </row>
    <row r="3131" spans="10:10" x14ac:dyDescent="0.25">
      <c r="J3131" s="4"/>
    </row>
    <row r="3132" spans="10:10" x14ac:dyDescent="0.25">
      <c r="J3132" s="4"/>
    </row>
    <row r="3133" spans="10:10" x14ac:dyDescent="0.25">
      <c r="J3133" s="4"/>
    </row>
    <row r="3134" spans="10:10" x14ac:dyDescent="0.25">
      <c r="J3134" s="4"/>
    </row>
    <row r="3135" spans="10:10" x14ac:dyDescent="0.25">
      <c r="J3135" s="4"/>
    </row>
    <row r="3136" spans="10:10" x14ac:dyDescent="0.25">
      <c r="J3136" s="4"/>
    </row>
    <row r="3137" spans="10:10" x14ac:dyDescent="0.25">
      <c r="J3137" s="4"/>
    </row>
    <row r="3138" spans="10:10" x14ac:dyDescent="0.25">
      <c r="J3138" s="4"/>
    </row>
    <row r="3139" spans="10:10" x14ac:dyDescent="0.25">
      <c r="J3139" s="4"/>
    </row>
    <row r="3140" spans="10:10" x14ac:dyDescent="0.25">
      <c r="J3140" s="4"/>
    </row>
    <row r="3141" spans="10:10" x14ac:dyDescent="0.25">
      <c r="J3141" s="4"/>
    </row>
    <row r="3142" spans="10:10" x14ac:dyDescent="0.25">
      <c r="J3142" s="4"/>
    </row>
    <row r="3143" spans="10:10" x14ac:dyDescent="0.25">
      <c r="J3143" s="4"/>
    </row>
    <row r="3144" spans="10:10" x14ac:dyDescent="0.25">
      <c r="J3144" s="4"/>
    </row>
    <row r="3145" spans="10:10" x14ac:dyDescent="0.25">
      <c r="J3145" s="4"/>
    </row>
    <row r="3146" spans="10:10" x14ac:dyDescent="0.25">
      <c r="J3146" s="4"/>
    </row>
    <row r="3147" spans="10:10" x14ac:dyDescent="0.25">
      <c r="J3147" s="4"/>
    </row>
    <row r="3148" spans="10:10" x14ac:dyDescent="0.25">
      <c r="J3148" s="4"/>
    </row>
    <row r="3149" spans="10:10" x14ac:dyDescent="0.25">
      <c r="J3149" s="4"/>
    </row>
    <row r="3150" spans="10:10" x14ac:dyDescent="0.25">
      <c r="J3150" s="4"/>
    </row>
    <row r="3151" spans="10:10" x14ac:dyDescent="0.25">
      <c r="J3151" s="4"/>
    </row>
    <row r="3152" spans="10:10" x14ac:dyDescent="0.25">
      <c r="J3152" s="4"/>
    </row>
    <row r="3153" spans="10:10" x14ac:dyDescent="0.25">
      <c r="J3153" s="4"/>
    </row>
    <row r="3154" spans="10:10" x14ac:dyDescent="0.25">
      <c r="J3154" s="4"/>
    </row>
    <row r="3155" spans="10:10" x14ac:dyDescent="0.25">
      <c r="J3155" s="4"/>
    </row>
    <row r="3156" spans="10:10" x14ac:dyDescent="0.25">
      <c r="J3156" s="4"/>
    </row>
    <row r="3157" spans="10:10" x14ac:dyDescent="0.25">
      <c r="J3157" s="4"/>
    </row>
    <row r="3158" spans="10:10" x14ac:dyDescent="0.25">
      <c r="J3158" s="4"/>
    </row>
    <row r="3159" spans="10:10" x14ac:dyDescent="0.25">
      <c r="J3159" s="4"/>
    </row>
    <row r="3160" spans="10:10" x14ac:dyDescent="0.25">
      <c r="J3160" s="4"/>
    </row>
    <row r="3161" spans="10:10" x14ac:dyDescent="0.25">
      <c r="J3161" s="4"/>
    </row>
    <row r="3162" spans="10:10" x14ac:dyDescent="0.25">
      <c r="J3162" s="4"/>
    </row>
    <row r="3163" spans="10:10" x14ac:dyDescent="0.25">
      <c r="J3163" s="4"/>
    </row>
    <row r="3164" spans="10:10" x14ac:dyDescent="0.25">
      <c r="J3164" s="4"/>
    </row>
    <row r="3165" spans="10:10" x14ac:dyDescent="0.25">
      <c r="J3165" s="4"/>
    </row>
    <row r="3166" spans="10:10" x14ac:dyDescent="0.25">
      <c r="J3166" s="4"/>
    </row>
    <row r="3167" spans="10:10" x14ac:dyDescent="0.25">
      <c r="J3167" s="4"/>
    </row>
    <row r="3168" spans="10:10" x14ac:dyDescent="0.25">
      <c r="J3168" s="4"/>
    </row>
    <row r="3169" spans="10:10" x14ac:dyDescent="0.25">
      <c r="J3169" s="4"/>
    </row>
    <row r="3170" spans="10:10" x14ac:dyDescent="0.25">
      <c r="J3170" s="4"/>
    </row>
    <row r="3171" spans="10:10" x14ac:dyDescent="0.25">
      <c r="J3171" s="4"/>
    </row>
    <row r="3172" spans="10:10" x14ac:dyDescent="0.25">
      <c r="J3172" s="4"/>
    </row>
    <row r="3173" spans="10:10" x14ac:dyDescent="0.25">
      <c r="J3173" s="4"/>
    </row>
    <row r="3174" spans="10:10" x14ac:dyDescent="0.25">
      <c r="J3174" s="4"/>
    </row>
    <row r="3175" spans="10:10" x14ac:dyDescent="0.25">
      <c r="J3175" s="4"/>
    </row>
    <row r="3176" spans="10:10" x14ac:dyDescent="0.25">
      <c r="J3176" s="4"/>
    </row>
    <row r="3177" spans="10:10" x14ac:dyDescent="0.25">
      <c r="J3177" s="4"/>
    </row>
    <row r="3178" spans="10:10" x14ac:dyDescent="0.25">
      <c r="J3178" s="4"/>
    </row>
    <row r="3179" spans="10:10" x14ac:dyDescent="0.25">
      <c r="J3179" s="4"/>
    </row>
    <row r="3180" spans="10:10" x14ac:dyDescent="0.25">
      <c r="J3180" s="4"/>
    </row>
    <row r="3181" spans="10:10" x14ac:dyDescent="0.25">
      <c r="J3181" s="4"/>
    </row>
    <row r="3182" spans="10:10" x14ac:dyDescent="0.25">
      <c r="J3182" s="4"/>
    </row>
    <row r="3183" spans="10:10" x14ac:dyDescent="0.25">
      <c r="J3183" s="4"/>
    </row>
    <row r="3184" spans="10:10" x14ac:dyDescent="0.25">
      <c r="J3184" s="4"/>
    </row>
    <row r="3185" spans="10:10" x14ac:dyDescent="0.25">
      <c r="J3185" s="4"/>
    </row>
    <row r="3186" spans="10:10" x14ac:dyDescent="0.25">
      <c r="J3186" s="4"/>
    </row>
    <row r="3187" spans="10:10" x14ac:dyDescent="0.25">
      <c r="J3187" s="4"/>
    </row>
    <row r="3188" spans="10:10" x14ac:dyDescent="0.25">
      <c r="J3188" s="4"/>
    </row>
    <row r="3189" spans="10:10" x14ac:dyDescent="0.25">
      <c r="J3189" s="4"/>
    </row>
    <row r="3190" spans="10:10" x14ac:dyDescent="0.25">
      <c r="J3190" s="4"/>
    </row>
    <row r="3191" spans="10:10" x14ac:dyDescent="0.25">
      <c r="J3191" s="4"/>
    </row>
    <row r="3192" spans="10:10" x14ac:dyDescent="0.25">
      <c r="J3192" s="4"/>
    </row>
    <row r="3193" spans="10:10" x14ac:dyDescent="0.25">
      <c r="J3193" s="4"/>
    </row>
    <row r="3194" spans="10:10" x14ac:dyDescent="0.25">
      <c r="J3194" s="4"/>
    </row>
    <row r="3195" spans="10:10" x14ac:dyDescent="0.25">
      <c r="J3195" s="4"/>
    </row>
    <row r="3196" spans="10:10" x14ac:dyDescent="0.25">
      <c r="J3196" s="4"/>
    </row>
    <row r="3197" spans="10:10" x14ac:dyDescent="0.25">
      <c r="J3197" s="4"/>
    </row>
    <row r="3198" spans="10:10" x14ac:dyDescent="0.25">
      <c r="J3198" s="4"/>
    </row>
    <row r="3199" spans="10:10" x14ac:dyDescent="0.25">
      <c r="J3199" s="4"/>
    </row>
    <row r="3200" spans="10:10" x14ac:dyDescent="0.25">
      <c r="J3200" s="4"/>
    </row>
    <row r="3201" spans="10:10" x14ac:dyDescent="0.25">
      <c r="J3201" s="4"/>
    </row>
    <row r="3202" spans="10:10" x14ac:dyDescent="0.25">
      <c r="J3202" s="4"/>
    </row>
    <row r="3203" spans="10:10" x14ac:dyDescent="0.25">
      <c r="J3203" s="4"/>
    </row>
    <row r="3204" spans="10:10" x14ac:dyDescent="0.25">
      <c r="J3204" s="4"/>
    </row>
    <row r="3205" spans="10:10" x14ac:dyDescent="0.25">
      <c r="J3205" s="4"/>
    </row>
    <row r="3206" spans="10:10" x14ac:dyDescent="0.25">
      <c r="J3206" s="4"/>
    </row>
    <row r="3207" spans="10:10" x14ac:dyDescent="0.25">
      <c r="J3207" s="4"/>
    </row>
    <row r="3208" spans="10:10" x14ac:dyDescent="0.25">
      <c r="J3208" s="4"/>
    </row>
    <row r="3209" spans="10:10" x14ac:dyDescent="0.25">
      <c r="J3209" s="4"/>
    </row>
    <row r="3210" spans="10:10" x14ac:dyDescent="0.25">
      <c r="J3210" s="4"/>
    </row>
    <row r="3211" spans="10:10" x14ac:dyDescent="0.25">
      <c r="J3211" s="4"/>
    </row>
    <row r="3212" spans="10:10" x14ac:dyDescent="0.25">
      <c r="J3212" s="4"/>
    </row>
    <row r="3213" spans="10:10" x14ac:dyDescent="0.25">
      <c r="J3213" s="4"/>
    </row>
    <row r="3214" spans="10:10" x14ac:dyDescent="0.25">
      <c r="J3214" s="4"/>
    </row>
    <row r="3215" spans="10:10" x14ac:dyDescent="0.25">
      <c r="J3215" s="4"/>
    </row>
    <row r="3216" spans="10:10" x14ac:dyDescent="0.25">
      <c r="J3216" s="4"/>
    </row>
    <row r="3217" spans="10:10" x14ac:dyDescent="0.25">
      <c r="J3217" s="4"/>
    </row>
    <row r="3218" spans="10:10" x14ac:dyDescent="0.25">
      <c r="J3218" s="4"/>
    </row>
    <row r="3219" spans="10:10" x14ac:dyDescent="0.25">
      <c r="J3219" s="4"/>
    </row>
    <row r="3220" spans="10:10" x14ac:dyDescent="0.25">
      <c r="J3220" s="4"/>
    </row>
    <row r="3221" spans="10:10" x14ac:dyDescent="0.25">
      <c r="J3221" s="4"/>
    </row>
    <row r="3222" spans="10:10" x14ac:dyDescent="0.25">
      <c r="J3222" s="4"/>
    </row>
    <row r="3223" spans="10:10" x14ac:dyDescent="0.25">
      <c r="J3223" s="4"/>
    </row>
    <row r="3224" spans="10:10" x14ac:dyDescent="0.25">
      <c r="J3224" s="4"/>
    </row>
    <row r="3225" spans="10:10" x14ac:dyDescent="0.25">
      <c r="J3225" s="4"/>
    </row>
    <row r="3226" spans="10:10" x14ac:dyDescent="0.25">
      <c r="J3226" s="4"/>
    </row>
    <row r="3227" spans="10:10" x14ac:dyDescent="0.25">
      <c r="J3227" s="4"/>
    </row>
    <row r="3228" spans="10:10" x14ac:dyDescent="0.25">
      <c r="J3228" s="4"/>
    </row>
    <row r="3229" spans="10:10" x14ac:dyDescent="0.25">
      <c r="J3229" s="4"/>
    </row>
    <row r="3230" spans="10:10" x14ac:dyDescent="0.25">
      <c r="J3230" s="4"/>
    </row>
    <row r="3231" spans="10:10" x14ac:dyDescent="0.25">
      <c r="J3231" s="4"/>
    </row>
    <row r="3232" spans="10:10" x14ac:dyDescent="0.25">
      <c r="J3232" s="4"/>
    </row>
    <row r="3233" spans="10:10" x14ac:dyDescent="0.25">
      <c r="J3233" s="4"/>
    </row>
    <row r="3234" spans="10:10" x14ac:dyDescent="0.25">
      <c r="J3234" s="4"/>
    </row>
    <row r="3235" spans="10:10" x14ac:dyDescent="0.25">
      <c r="J3235" s="4"/>
    </row>
    <row r="3236" spans="10:10" x14ac:dyDescent="0.25">
      <c r="J3236" s="4"/>
    </row>
    <row r="3237" spans="10:10" x14ac:dyDescent="0.25">
      <c r="J3237" s="4"/>
    </row>
    <row r="3238" spans="10:10" x14ac:dyDescent="0.25">
      <c r="J3238" s="4"/>
    </row>
    <row r="3239" spans="10:10" x14ac:dyDescent="0.25">
      <c r="J3239" s="4"/>
    </row>
    <row r="3240" spans="10:10" x14ac:dyDescent="0.25">
      <c r="J3240" s="4"/>
    </row>
    <row r="3241" spans="10:10" x14ac:dyDescent="0.25">
      <c r="J3241" s="4"/>
    </row>
    <row r="3242" spans="10:10" x14ac:dyDescent="0.25">
      <c r="J3242" s="4"/>
    </row>
    <row r="3243" spans="10:10" x14ac:dyDescent="0.25">
      <c r="J3243" s="4"/>
    </row>
    <row r="3244" spans="10:10" x14ac:dyDescent="0.25">
      <c r="J3244" s="4"/>
    </row>
    <row r="3245" spans="10:10" x14ac:dyDescent="0.25">
      <c r="J3245" s="4"/>
    </row>
    <row r="3246" spans="10:10" x14ac:dyDescent="0.25">
      <c r="J3246" s="4"/>
    </row>
    <row r="3247" spans="10:10" x14ac:dyDescent="0.25">
      <c r="J3247" s="4"/>
    </row>
    <row r="3248" spans="10:10" x14ac:dyDescent="0.25">
      <c r="J3248" s="4"/>
    </row>
    <row r="3249" spans="10:10" x14ac:dyDescent="0.25">
      <c r="J3249" s="4"/>
    </row>
    <row r="3250" spans="10:10" x14ac:dyDescent="0.25">
      <c r="J3250" s="4"/>
    </row>
    <row r="3251" spans="10:10" x14ac:dyDescent="0.25">
      <c r="J3251" s="4"/>
    </row>
    <row r="3252" spans="10:10" x14ac:dyDescent="0.25">
      <c r="J3252" s="4"/>
    </row>
    <row r="3253" spans="10:10" x14ac:dyDescent="0.25">
      <c r="J3253" s="4"/>
    </row>
    <row r="3254" spans="10:10" x14ac:dyDescent="0.25">
      <c r="J3254" s="4"/>
    </row>
    <row r="3255" spans="10:10" x14ac:dyDescent="0.25">
      <c r="J3255" s="4"/>
    </row>
    <row r="3256" spans="10:10" x14ac:dyDescent="0.25">
      <c r="J3256" s="4"/>
    </row>
    <row r="3257" spans="10:10" x14ac:dyDescent="0.25">
      <c r="J3257" s="4"/>
    </row>
    <row r="3258" spans="10:10" x14ac:dyDescent="0.25">
      <c r="J3258" s="4"/>
    </row>
    <row r="3259" spans="10:10" x14ac:dyDescent="0.25">
      <c r="J3259" s="4"/>
    </row>
    <row r="3260" spans="10:10" x14ac:dyDescent="0.25">
      <c r="J3260" s="4"/>
    </row>
    <row r="3261" spans="10:10" x14ac:dyDescent="0.25">
      <c r="J3261" s="4"/>
    </row>
    <row r="3262" spans="10:10" x14ac:dyDescent="0.25">
      <c r="J3262" s="4"/>
    </row>
    <row r="3263" spans="10:10" x14ac:dyDescent="0.25">
      <c r="J3263" s="4"/>
    </row>
    <row r="3264" spans="10:10" x14ac:dyDescent="0.25">
      <c r="J3264" s="4"/>
    </row>
    <row r="3265" spans="10:10" x14ac:dyDescent="0.25">
      <c r="J3265" s="4"/>
    </row>
    <row r="3266" spans="10:10" x14ac:dyDescent="0.25">
      <c r="J3266" s="4"/>
    </row>
    <row r="3267" spans="10:10" x14ac:dyDescent="0.25">
      <c r="J3267" s="4"/>
    </row>
    <row r="3268" spans="10:10" x14ac:dyDescent="0.25">
      <c r="J3268" s="4"/>
    </row>
    <row r="3269" spans="10:10" x14ac:dyDescent="0.25">
      <c r="J3269" s="4"/>
    </row>
    <row r="3270" spans="10:10" x14ac:dyDescent="0.25">
      <c r="J3270" s="4"/>
    </row>
    <row r="3271" spans="10:10" x14ac:dyDescent="0.25">
      <c r="J3271" s="4"/>
    </row>
    <row r="3272" spans="10:10" x14ac:dyDescent="0.25">
      <c r="J3272" s="4"/>
    </row>
    <row r="3273" spans="10:10" x14ac:dyDescent="0.25">
      <c r="J3273" s="4"/>
    </row>
    <row r="3274" spans="10:10" x14ac:dyDescent="0.25">
      <c r="J3274" s="4"/>
    </row>
    <row r="3275" spans="10:10" x14ac:dyDescent="0.25">
      <c r="J3275" s="4"/>
    </row>
    <row r="3276" spans="10:10" x14ac:dyDescent="0.25">
      <c r="J3276" s="4"/>
    </row>
    <row r="3277" spans="10:10" x14ac:dyDescent="0.25">
      <c r="J3277" s="4"/>
    </row>
    <row r="3278" spans="10:10" x14ac:dyDescent="0.25">
      <c r="J3278" s="4"/>
    </row>
    <row r="3279" spans="10:10" x14ac:dyDescent="0.25">
      <c r="J3279" s="4"/>
    </row>
    <row r="3280" spans="10:10" x14ac:dyDescent="0.25">
      <c r="J3280" s="4"/>
    </row>
    <row r="3281" spans="10:10" x14ac:dyDescent="0.25">
      <c r="J3281" s="4"/>
    </row>
    <row r="3282" spans="10:10" x14ac:dyDescent="0.25">
      <c r="J3282" s="4"/>
    </row>
    <row r="3283" spans="10:10" x14ac:dyDescent="0.25">
      <c r="J3283" s="4"/>
    </row>
    <row r="3284" spans="10:10" x14ac:dyDescent="0.25">
      <c r="J3284" s="4"/>
    </row>
    <row r="3285" spans="10:10" x14ac:dyDescent="0.25">
      <c r="J3285" s="4"/>
    </row>
    <row r="3286" spans="10:10" x14ac:dyDescent="0.25">
      <c r="J3286" s="4"/>
    </row>
    <row r="3287" spans="10:10" x14ac:dyDescent="0.25">
      <c r="J3287" s="4"/>
    </row>
    <row r="3288" spans="10:10" x14ac:dyDescent="0.25">
      <c r="J3288" s="4"/>
    </row>
    <row r="3289" spans="10:10" x14ac:dyDescent="0.25">
      <c r="J3289" s="4"/>
    </row>
    <row r="3290" spans="10:10" x14ac:dyDescent="0.25">
      <c r="J3290" s="4"/>
    </row>
    <row r="3291" spans="10:10" x14ac:dyDescent="0.25">
      <c r="J3291" s="4"/>
    </row>
    <row r="3292" spans="10:10" x14ac:dyDescent="0.25">
      <c r="J3292" s="4"/>
    </row>
    <row r="3293" spans="10:10" x14ac:dyDescent="0.25">
      <c r="J3293" s="4"/>
    </row>
    <row r="3294" spans="10:10" x14ac:dyDescent="0.25">
      <c r="J3294" s="4"/>
    </row>
    <row r="3295" spans="10:10" x14ac:dyDescent="0.25">
      <c r="J3295" s="4"/>
    </row>
    <row r="3296" spans="10:10" x14ac:dyDescent="0.25">
      <c r="J3296" s="4"/>
    </row>
    <row r="3297" spans="10:10" x14ac:dyDescent="0.25">
      <c r="J3297" s="4"/>
    </row>
    <row r="3298" spans="10:10" x14ac:dyDescent="0.25">
      <c r="J3298" s="4"/>
    </row>
    <row r="3299" spans="10:10" x14ac:dyDescent="0.25">
      <c r="J3299" s="4"/>
    </row>
    <row r="3300" spans="10:10" x14ac:dyDescent="0.25">
      <c r="J3300" s="4"/>
    </row>
    <row r="3301" spans="10:10" x14ac:dyDescent="0.25">
      <c r="J3301" s="4"/>
    </row>
    <row r="3302" spans="10:10" x14ac:dyDescent="0.25">
      <c r="J3302" s="4"/>
    </row>
    <row r="3303" spans="10:10" x14ac:dyDescent="0.25">
      <c r="J3303" s="4"/>
    </row>
    <row r="3304" spans="10:10" x14ac:dyDescent="0.25">
      <c r="J3304" s="4"/>
    </row>
    <row r="3305" spans="10:10" x14ac:dyDescent="0.25">
      <c r="J3305" s="4"/>
    </row>
    <row r="3306" spans="10:10" x14ac:dyDescent="0.25">
      <c r="J3306" s="4"/>
    </row>
    <row r="3307" spans="10:10" x14ac:dyDescent="0.25">
      <c r="J3307" s="4"/>
    </row>
    <row r="3308" spans="10:10" x14ac:dyDescent="0.25">
      <c r="J3308" s="4"/>
    </row>
    <row r="3309" spans="10:10" x14ac:dyDescent="0.25">
      <c r="J3309" s="4"/>
    </row>
    <row r="3310" spans="10:10" x14ac:dyDescent="0.25">
      <c r="J3310" s="4"/>
    </row>
    <row r="3311" spans="10:10" x14ac:dyDescent="0.25">
      <c r="J3311" s="4"/>
    </row>
    <row r="3312" spans="10:10" x14ac:dyDescent="0.25">
      <c r="J3312" s="4"/>
    </row>
    <row r="3313" spans="10:10" x14ac:dyDescent="0.25">
      <c r="J3313" s="4"/>
    </row>
    <row r="3314" spans="10:10" x14ac:dyDescent="0.25">
      <c r="J3314" s="4"/>
    </row>
    <row r="3315" spans="10:10" x14ac:dyDescent="0.25">
      <c r="J3315" s="4"/>
    </row>
    <row r="3316" spans="10:10" x14ac:dyDescent="0.25">
      <c r="J3316" s="4"/>
    </row>
    <row r="3317" spans="10:10" x14ac:dyDescent="0.25">
      <c r="J3317" s="4"/>
    </row>
    <row r="3318" spans="10:10" x14ac:dyDescent="0.25">
      <c r="J3318" s="4"/>
    </row>
    <row r="3319" spans="10:10" x14ac:dyDescent="0.25">
      <c r="J3319" s="4"/>
    </row>
    <row r="3320" spans="10:10" x14ac:dyDescent="0.25">
      <c r="J3320" s="4"/>
    </row>
    <row r="3321" spans="10:10" x14ac:dyDescent="0.25">
      <c r="J3321" s="4"/>
    </row>
    <row r="3322" spans="10:10" x14ac:dyDescent="0.25">
      <c r="J3322" s="4"/>
    </row>
    <row r="3323" spans="10:10" x14ac:dyDescent="0.25">
      <c r="J3323" s="4"/>
    </row>
    <row r="3324" spans="10:10" x14ac:dyDescent="0.25">
      <c r="J3324" s="4"/>
    </row>
    <row r="3325" spans="10:10" x14ac:dyDescent="0.25">
      <c r="J3325" s="4"/>
    </row>
    <row r="3326" spans="10:10" x14ac:dyDescent="0.25">
      <c r="J3326" s="4"/>
    </row>
    <row r="3327" spans="10:10" x14ac:dyDescent="0.25">
      <c r="J3327" s="4"/>
    </row>
    <row r="3328" spans="10:10" x14ac:dyDescent="0.25">
      <c r="J3328" s="4"/>
    </row>
    <row r="3329" spans="10:10" x14ac:dyDescent="0.25">
      <c r="J3329" s="4"/>
    </row>
    <row r="3330" spans="10:10" x14ac:dyDescent="0.25">
      <c r="J3330" s="4"/>
    </row>
    <row r="3331" spans="10:10" x14ac:dyDescent="0.25">
      <c r="J3331" s="4"/>
    </row>
    <row r="3332" spans="10:10" x14ac:dyDescent="0.25">
      <c r="J3332" s="4"/>
    </row>
    <row r="3333" spans="10:10" x14ac:dyDescent="0.25">
      <c r="J3333" s="4"/>
    </row>
    <row r="3334" spans="10:10" x14ac:dyDescent="0.25">
      <c r="J3334" s="4"/>
    </row>
    <row r="3335" spans="10:10" x14ac:dyDescent="0.25">
      <c r="J3335" s="4"/>
    </row>
    <row r="3336" spans="10:10" x14ac:dyDescent="0.25">
      <c r="J3336" s="4"/>
    </row>
    <row r="3337" spans="10:10" x14ac:dyDescent="0.25">
      <c r="J3337" s="4"/>
    </row>
    <row r="3338" spans="10:10" x14ac:dyDescent="0.25">
      <c r="J3338" s="4"/>
    </row>
    <row r="3339" spans="10:10" x14ac:dyDescent="0.25">
      <c r="J3339" s="4"/>
    </row>
    <row r="3340" spans="10:10" x14ac:dyDescent="0.25">
      <c r="J3340" s="4"/>
    </row>
    <row r="3341" spans="10:10" x14ac:dyDescent="0.25">
      <c r="J3341" s="4"/>
    </row>
    <row r="3342" spans="10:10" x14ac:dyDescent="0.25">
      <c r="J3342" s="4"/>
    </row>
    <row r="3343" spans="10:10" x14ac:dyDescent="0.25">
      <c r="J3343" s="4"/>
    </row>
    <row r="3344" spans="10:10" x14ac:dyDescent="0.25">
      <c r="J3344" s="4"/>
    </row>
    <row r="3345" spans="10:10" x14ac:dyDescent="0.25">
      <c r="J3345" s="4"/>
    </row>
    <row r="3346" spans="10:10" x14ac:dyDescent="0.25">
      <c r="J3346" s="4"/>
    </row>
    <row r="3347" spans="10:10" x14ac:dyDescent="0.25">
      <c r="J3347" s="4"/>
    </row>
    <row r="3348" spans="10:10" x14ac:dyDescent="0.25">
      <c r="J3348" s="4"/>
    </row>
    <row r="3349" spans="10:10" x14ac:dyDescent="0.25">
      <c r="J3349" s="4"/>
    </row>
    <row r="3350" spans="10:10" x14ac:dyDescent="0.25">
      <c r="J3350" s="4"/>
    </row>
    <row r="3351" spans="10:10" x14ac:dyDescent="0.25">
      <c r="J3351" s="4"/>
    </row>
    <row r="3352" spans="10:10" x14ac:dyDescent="0.25">
      <c r="J3352" s="4"/>
    </row>
    <row r="3353" spans="10:10" x14ac:dyDescent="0.25">
      <c r="J3353" s="4"/>
    </row>
    <row r="3354" spans="10:10" x14ac:dyDescent="0.25">
      <c r="J3354" s="4"/>
    </row>
    <row r="3355" spans="10:10" x14ac:dyDescent="0.25">
      <c r="J3355" s="4"/>
    </row>
    <row r="3356" spans="10:10" x14ac:dyDescent="0.25">
      <c r="J3356" s="4"/>
    </row>
    <row r="3357" spans="10:10" x14ac:dyDescent="0.25">
      <c r="J3357" s="4"/>
    </row>
    <row r="3358" spans="10:10" x14ac:dyDescent="0.25">
      <c r="J3358" s="4"/>
    </row>
    <row r="3359" spans="10:10" x14ac:dyDescent="0.25">
      <c r="J3359" s="4"/>
    </row>
    <row r="3360" spans="10:10" x14ac:dyDescent="0.25">
      <c r="J3360" s="4"/>
    </row>
    <row r="3361" spans="10:10" x14ac:dyDescent="0.25">
      <c r="J3361" s="4"/>
    </row>
    <row r="3362" spans="10:10" x14ac:dyDescent="0.25">
      <c r="J3362" s="4"/>
    </row>
    <row r="3363" spans="10:10" x14ac:dyDescent="0.25">
      <c r="J3363" s="4"/>
    </row>
    <row r="3364" spans="10:10" x14ac:dyDescent="0.25">
      <c r="J3364" s="4"/>
    </row>
    <row r="3365" spans="10:10" x14ac:dyDescent="0.25">
      <c r="J3365" s="4"/>
    </row>
    <row r="3366" spans="10:10" x14ac:dyDescent="0.25">
      <c r="J3366" s="4"/>
    </row>
    <row r="3367" spans="10:10" x14ac:dyDescent="0.25">
      <c r="J3367" s="4"/>
    </row>
    <row r="3368" spans="10:10" x14ac:dyDescent="0.25">
      <c r="J3368" s="4"/>
    </row>
    <row r="3369" spans="10:10" x14ac:dyDescent="0.25">
      <c r="J3369" s="4"/>
    </row>
    <row r="3370" spans="10:10" x14ac:dyDescent="0.25">
      <c r="J3370" s="4"/>
    </row>
    <row r="3371" spans="10:10" x14ac:dyDescent="0.25">
      <c r="J3371" s="4"/>
    </row>
    <row r="3372" spans="10:10" x14ac:dyDescent="0.25">
      <c r="J3372" s="4"/>
    </row>
    <row r="3373" spans="10:10" x14ac:dyDescent="0.25">
      <c r="J3373" s="4"/>
    </row>
    <row r="3374" spans="10:10" x14ac:dyDescent="0.25">
      <c r="J3374" s="4"/>
    </row>
    <row r="3375" spans="10:10" x14ac:dyDescent="0.25">
      <c r="J3375" s="4"/>
    </row>
    <row r="3376" spans="10:10" x14ac:dyDescent="0.25">
      <c r="J3376" s="4"/>
    </row>
    <row r="3377" spans="10:10" x14ac:dyDescent="0.25">
      <c r="J3377" s="4"/>
    </row>
    <row r="3378" spans="10:10" x14ac:dyDescent="0.25">
      <c r="J3378" s="4"/>
    </row>
    <row r="3379" spans="10:10" x14ac:dyDescent="0.25">
      <c r="J3379" s="4"/>
    </row>
    <row r="3380" spans="10:10" x14ac:dyDescent="0.25">
      <c r="J3380" s="4"/>
    </row>
    <row r="3381" spans="10:10" x14ac:dyDescent="0.25">
      <c r="J3381" s="4"/>
    </row>
    <row r="3382" spans="10:10" x14ac:dyDescent="0.25">
      <c r="J3382" s="4"/>
    </row>
    <row r="3383" spans="10:10" x14ac:dyDescent="0.25">
      <c r="J3383" s="4"/>
    </row>
    <row r="3384" spans="10:10" x14ac:dyDescent="0.25">
      <c r="J3384" s="4"/>
    </row>
    <row r="3385" spans="10:10" x14ac:dyDescent="0.25">
      <c r="J3385" s="4"/>
    </row>
    <row r="3386" spans="10:10" x14ac:dyDescent="0.25">
      <c r="J3386" s="4"/>
    </row>
    <row r="3387" spans="10:10" x14ac:dyDescent="0.25">
      <c r="J3387" s="4"/>
    </row>
    <row r="3388" spans="10:10" x14ac:dyDescent="0.25">
      <c r="J3388" s="4"/>
    </row>
    <row r="3389" spans="10:10" x14ac:dyDescent="0.25">
      <c r="J3389" s="4"/>
    </row>
    <row r="3390" spans="10:10" x14ac:dyDescent="0.25">
      <c r="J3390" s="4"/>
    </row>
    <row r="3391" spans="10:10" x14ac:dyDescent="0.25">
      <c r="J3391" s="4"/>
    </row>
    <row r="3392" spans="10:10" x14ac:dyDescent="0.25">
      <c r="J3392" s="4"/>
    </row>
    <row r="3393" spans="10:10" x14ac:dyDescent="0.25">
      <c r="J3393" s="4"/>
    </row>
    <row r="3394" spans="10:10" x14ac:dyDescent="0.25">
      <c r="J3394" s="4"/>
    </row>
    <row r="3395" spans="10:10" x14ac:dyDescent="0.25">
      <c r="J3395" s="4"/>
    </row>
    <row r="3396" spans="10:10" x14ac:dyDescent="0.25">
      <c r="J3396" s="4"/>
    </row>
    <row r="3397" spans="10:10" x14ac:dyDescent="0.25">
      <c r="J3397" s="4"/>
    </row>
    <row r="3398" spans="10:10" x14ac:dyDescent="0.25">
      <c r="J3398" s="4"/>
    </row>
    <row r="3399" spans="10:10" x14ac:dyDescent="0.25">
      <c r="J3399" s="4"/>
    </row>
    <row r="3400" spans="10:10" x14ac:dyDescent="0.25">
      <c r="J3400" s="4"/>
    </row>
    <row r="3401" spans="10:10" x14ac:dyDescent="0.25">
      <c r="J3401" s="4"/>
    </row>
    <row r="3402" spans="10:10" x14ac:dyDescent="0.25">
      <c r="J3402" s="4"/>
    </row>
    <row r="3403" spans="10:10" x14ac:dyDescent="0.25">
      <c r="J3403" s="4"/>
    </row>
    <row r="3404" spans="10:10" x14ac:dyDescent="0.25">
      <c r="J3404" s="4"/>
    </row>
    <row r="3405" spans="10:10" x14ac:dyDescent="0.25">
      <c r="J3405" s="4"/>
    </row>
    <row r="3406" spans="10:10" x14ac:dyDescent="0.25">
      <c r="J3406" s="4"/>
    </row>
    <row r="3407" spans="10:10" x14ac:dyDescent="0.25">
      <c r="J3407" s="4"/>
    </row>
    <row r="3408" spans="10:10" x14ac:dyDescent="0.25">
      <c r="J3408" s="4"/>
    </row>
    <row r="3409" spans="10:10" x14ac:dyDescent="0.25">
      <c r="J3409" s="4"/>
    </row>
    <row r="3410" spans="10:10" x14ac:dyDescent="0.25">
      <c r="J3410" s="4"/>
    </row>
    <row r="3411" spans="10:10" x14ac:dyDescent="0.25">
      <c r="J3411" s="4"/>
    </row>
    <row r="3412" spans="10:10" x14ac:dyDescent="0.25">
      <c r="J3412" s="4"/>
    </row>
    <row r="3413" spans="10:10" x14ac:dyDescent="0.25">
      <c r="J3413" s="4"/>
    </row>
    <row r="3414" spans="10:10" x14ac:dyDescent="0.25">
      <c r="J3414" s="4"/>
    </row>
    <row r="3415" spans="10:10" x14ac:dyDescent="0.25">
      <c r="J3415" s="4"/>
    </row>
    <row r="3416" spans="10:10" x14ac:dyDescent="0.25">
      <c r="J3416" s="4"/>
    </row>
    <row r="3417" spans="10:10" x14ac:dyDescent="0.25">
      <c r="J3417" s="4"/>
    </row>
    <row r="3418" spans="10:10" x14ac:dyDescent="0.25">
      <c r="J3418" s="4"/>
    </row>
    <row r="3419" spans="10:10" x14ac:dyDescent="0.25">
      <c r="J3419" s="4"/>
    </row>
    <row r="3420" spans="10:10" x14ac:dyDescent="0.25">
      <c r="J3420" s="4"/>
    </row>
    <row r="3421" spans="10:10" x14ac:dyDescent="0.25">
      <c r="J3421" s="4"/>
    </row>
    <row r="3422" spans="10:10" x14ac:dyDescent="0.25">
      <c r="J3422" s="4"/>
    </row>
    <row r="3423" spans="10:10" x14ac:dyDescent="0.25">
      <c r="J3423" s="4"/>
    </row>
    <row r="3424" spans="10:10" x14ac:dyDescent="0.25">
      <c r="J3424" s="4"/>
    </row>
    <row r="3425" spans="10:10" x14ac:dyDescent="0.25">
      <c r="J3425" s="4"/>
    </row>
    <row r="3426" spans="10:10" x14ac:dyDescent="0.25">
      <c r="J3426" s="4"/>
    </row>
    <row r="3427" spans="10:10" x14ac:dyDescent="0.25">
      <c r="J3427" s="4"/>
    </row>
    <row r="3428" spans="10:10" x14ac:dyDescent="0.25">
      <c r="J3428" s="4"/>
    </row>
    <row r="3429" spans="10:10" x14ac:dyDescent="0.25">
      <c r="J3429" s="4"/>
    </row>
    <row r="3430" spans="10:10" x14ac:dyDescent="0.25">
      <c r="J3430" s="4"/>
    </row>
    <row r="3431" spans="10:10" x14ac:dyDescent="0.25">
      <c r="J3431" s="4"/>
    </row>
    <row r="3432" spans="10:10" x14ac:dyDescent="0.25">
      <c r="J3432" s="4"/>
    </row>
    <row r="3433" spans="10:10" x14ac:dyDescent="0.25">
      <c r="J3433" s="4"/>
    </row>
    <row r="3434" spans="10:10" x14ac:dyDescent="0.25">
      <c r="J3434" s="4"/>
    </row>
    <row r="3435" spans="10:10" x14ac:dyDescent="0.25">
      <c r="J3435" s="4"/>
    </row>
    <row r="3436" spans="10:10" x14ac:dyDescent="0.25">
      <c r="J3436" s="4"/>
    </row>
    <row r="3437" spans="10:10" x14ac:dyDescent="0.25">
      <c r="J3437" s="4"/>
    </row>
    <row r="3438" spans="10:10" x14ac:dyDescent="0.25">
      <c r="J3438" s="4"/>
    </row>
    <row r="3439" spans="10:10" x14ac:dyDescent="0.25">
      <c r="J3439" s="4"/>
    </row>
    <row r="3440" spans="10:10" x14ac:dyDescent="0.25">
      <c r="J3440" s="4"/>
    </row>
    <row r="3441" spans="10:10" x14ac:dyDescent="0.25">
      <c r="J3441" s="4"/>
    </row>
    <row r="3442" spans="10:10" x14ac:dyDescent="0.25">
      <c r="J3442" s="4"/>
    </row>
    <row r="3443" spans="10:10" x14ac:dyDescent="0.25">
      <c r="J3443" s="4"/>
    </row>
    <row r="3444" spans="10:10" x14ac:dyDescent="0.25">
      <c r="J3444" s="4"/>
    </row>
    <row r="3445" spans="10:10" x14ac:dyDescent="0.25">
      <c r="J3445" s="4"/>
    </row>
    <row r="3446" spans="10:10" x14ac:dyDescent="0.25">
      <c r="J3446" s="4"/>
    </row>
    <row r="3447" spans="10:10" x14ac:dyDescent="0.25">
      <c r="J3447" s="4"/>
    </row>
    <row r="3448" spans="10:10" x14ac:dyDescent="0.25">
      <c r="J3448" s="4"/>
    </row>
    <row r="3449" spans="10:10" x14ac:dyDescent="0.25">
      <c r="J3449" s="4"/>
    </row>
    <row r="3450" spans="10:10" x14ac:dyDescent="0.25">
      <c r="J3450" s="4"/>
    </row>
    <row r="3451" spans="10:10" x14ac:dyDescent="0.25">
      <c r="J3451" s="4"/>
    </row>
    <row r="3452" spans="10:10" x14ac:dyDescent="0.25">
      <c r="J3452" s="4"/>
    </row>
    <row r="3453" spans="10:10" x14ac:dyDescent="0.25">
      <c r="J3453" s="4"/>
    </row>
    <row r="3454" spans="10:10" x14ac:dyDescent="0.25">
      <c r="J3454" s="4"/>
    </row>
    <row r="3455" spans="10:10" x14ac:dyDescent="0.25">
      <c r="J3455" s="4"/>
    </row>
    <row r="3456" spans="10:10" x14ac:dyDescent="0.25">
      <c r="J3456" s="4"/>
    </row>
    <row r="3457" spans="10:10" x14ac:dyDescent="0.25">
      <c r="J3457" s="4"/>
    </row>
    <row r="3458" spans="10:10" x14ac:dyDescent="0.25">
      <c r="J3458" s="4"/>
    </row>
    <row r="3459" spans="10:10" x14ac:dyDescent="0.25">
      <c r="J3459" s="4"/>
    </row>
    <row r="3460" spans="10:10" x14ac:dyDescent="0.25">
      <c r="J3460" s="4"/>
    </row>
    <row r="3461" spans="10:10" x14ac:dyDescent="0.25">
      <c r="J3461" s="4"/>
    </row>
    <row r="3462" spans="10:10" x14ac:dyDescent="0.25">
      <c r="J3462" s="4"/>
    </row>
    <row r="3463" spans="10:10" x14ac:dyDescent="0.25">
      <c r="J3463" s="4"/>
    </row>
    <row r="3464" spans="10:10" x14ac:dyDescent="0.25">
      <c r="J3464" s="4"/>
    </row>
    <row r="3465" spans="10:10" x14ac:dyDescent="0.25">
      <c r="J3465" s="4"/>
    </row>
    <row r="3466" spans="10:10" x14ac:dyDescent="0.25">
      <c r="J3466" s="4"/>
    </row>
    <row r="3467" spans="10:10" x14ac:dyDescent="0.25">
      <c r="J3467" s="4"/>
    </row>
    <row r="3468" spans="10:10" x14ac:dyDescent="0.25">
      <c r="J3468" s="4"/>
    </row>
    <row r="3469" spans="10:10" x14ac:dyDescent="0.25">
      <c r="J3469" s="4"/>
    </row>
    <row r="3470" spans="10:10" x14ac:dyDescent="0.25">
      <c r="J3470" s="4"/>
    </row>
    <row r="3471" spans="10:10" x14ac:dyDescent="0.25">
      <c r="J3471" s="4"/>
    </row>
    <row r="3472" spans="10:10" x14ac:dyDescent="0.25">
      <c r="J3472" s="4"/>
    </row>
    <row r="3473" spans="10:10" x14ac:dyDescent="0.25">
      <c r="J3473" s="4"/>
    </row>
    <row r="3474" spans="10:10" x14ac:dyDescent="0.25">
      <c r="J3474" s="4"/>
    </row>
    <row r="3475" spans="10:10" x14ac:dyDescent="0.25">
      <c r="J3475" s="4"/>
    </row>
    <row r="3476" spans="10:10" x14ac:dyDescent="0.25">
      <c r="J3476" s="4"/>
    </row>
    <row r="3477" spans="10:10" x14ac:dyDescent="0.25">
      <c r="J3477" s="4"/>
    </row>
    <row r="3478" spans="10:10" x14ac:dyDescent="0.25">
      <c r="J3478" s="4"/>
    </row>
    <row r="3479" spans="10:10" x14ac:dyDescent="0.25">
      <c r="J3479" s="4"/>
    </row>
    <row r="3480" spans="10:10" x14ac:dyDescent="0.25">
      <c r="J3480" s="4"/>
    </row>
    <row r="3481" spans="10:10" x14ac:dyDescent="0.25">
      <c r="J3481" s="4"/>
    </row>
    <row r="3482" spans="10:10" x14ac:dyDescent="0.25">
      <c r="J3482" s="4"/>
    </row>
    <row r="3483" spans="10:10" x14ac:dyDescent="0.25">
      <c r="J3483" s="4"/>
    </row>
    <row r="3484" spans="10:10" x14ac:dyDescent="0.25">
      <c r="J3484" s="4"/>
    </row>
    <row r="3485" spans="10:10" x14ac:dyDescent="0.25">
      <c r="J3485" s="4"/>
    </row>
    <row r="3486" spans="10:10" x14ac:dyDescent="0.25">
      <c r="J3486" s="4"/>
    </row>
    <row r="3487" spans="10:10" x14ac:dyDescent="0.25">
      <c r="J3487" s="4"/>
    </row>
    <row r="3488" spans="10:10" x14ac:dyDescent="0.25">
      <c r="J3488" s="4"/>
    </row>
    <row r="3489" spans="10:10" x14ac:dyDescent="0.25">
      <c r="J3489" s="4"/>
    </row>
    <row r="3490" spans="10:10" x14ac:dyDescent="0.25">
      <c r="J3490" s="4"/>
    </row>
    <row r="3491" spans="10:10" x14ac:dyDescent="0.25">
      <c r="J3491" s="4"/>
    </row>
    <row r="3492" spans="10:10" x14ac:dyDescent="0.25">
      <c r="J3492" s="4"/>
    </row>
    <row r="3493" spans="10:10" x14ac:dyDescent="0.25">
      <c r="J3493" s="4"/>
    </row>
    <row r="3494" spans="10:10" x14ac:dyDescent="0.25">
      <c r="J3494" s="4"/>
    </row>
    <row r="3495" spans="10:10" x14ac:dyDescent="0.25">
      <c r="J3495" s="4"/>
    </row>
    <row r="3496" spans="10:10" x14ac:dyDescent="0.25">
      <c r="J3496" s="4"/>
    </row>
    <row r="3497" spans="10:10" x14ac:dyDescent="0.25">
      <c r="J3497" s="4"/>
    </row>
    <row r="3498" spans="10:10" x14ac:dyDescent="0.25">
      <c r="J3498" s="4"/>
    </row>
    <row r="3499" spans="10:10" x14ac:dyDescent="0.25">
      <c r="J3499" s="4"/>
    </row>
    <row r="3500" spans="10:10" x14ac:dyDescent="0.25">
      <c r="J3500" s="4"/>
    </row>
    <row r="3501" spans="10:10" x14ac:dyDescent="0.25">
      <c r="J3501" s="4"/>
    </row>
    <row r="3502" spans="10:10" x14ac:dyDescent="0.25">
      <c r="J3502" s="4"/>
    </row>
    <row r="3503" spans="10:10" x14ac:dyDescent="0.25">
      <c r="J3503" s="4"/>
    </row>
    <row r="3504" spans="10:10" x14ac:dyDescent="0.25">
      <c r="J3504" s="4"/>
    </row>
    <row r="3505" spans="10:10" x14ac:dyDescent="0.25">
      <c r="J3505" s="4"/>
    </row>
    <row r="3506" spans="10:10" x14ac:dyDescent="0.25">
      <c r="J3506" s="4"/>
    </row>
    <row r="3507" spans="10:10" x14ac:dyDescent="0.25">
      <c r="J3507" s="4"/>
    </row>
    <row r="3508" spans="10:10" x14ac:dyDescent="0.25">
      <c r="J3508" s="4"/>
    </row>
    <row r="3509" spans="10:10" x14ac:dyDescent="0.25">
      <c r="J3509" s="4"/>
    </row>
    <row r="3510" spans="10:10" x14ac:dyDescent="0.25">
      <c r="J3510" s="4"/>
    </row>
    <row r="3511" spans="10:10" x14ac:dyDescent="0.25">
      <c r="J3511" s="4"/>
    </row>
    <row r="3512" spans="10:10" x14ac:dyDescent="0.25">
      <c r="J3512" s="4"/>
    </row>
    <row r="3513" spans="10:10" x14ac:dyDescent="0.25">
      <c r="J3513" s="4"/>
    </row>
    <row r="3514" spans="10:10" x14ac:dyDescent="0.25">
      <c r="J3514" s="4"/>
    </row>
    <row r="3515" spans="10:10" x14ac:dyDescent="0.25">
      <c r="J3515" s="4"/>
    </row>
    <row r="3516" spans="10:10" x14ac:dyDescent="0.25">
      <c r="J3516" s="4"/>
    </row>
    <row r="3517" spans="10:10" x14ac:dyDescent="0.25">
      <c r="J3517" s="4"/>
    </row>
    <row r="3518" spans="10:10" x14ac:dyDescent="0.25">
      <c r="J3518" s="4"/>
    </row>
    <row r="3519" spans="10:10" x14ac:dyDescent="0.25">
      <c r="J3519" s="4"/>
    </row>
    <row r="3520" spans="10:10" x14ac:dyDescent="0.25">
      <c r="J3520" s="4"/>
    </row>
    <row r="3521" spans="10:10" x14ac:dyDescent="0.25">
      <c r="J3521" s="4"/>
    </row>
    <row r="3522" spans="10:10" x14ac:dyDescent="0.25">
      <c r="J3522" s="4"/>
    </row>
    <row r="3523" spans="10:10" x14ac:dyDescent="0.25">
      <c r="J3523" s="4"/>
    </row>
    <row r="3524" spans="10:10" x14ac:dyDescent="0.25">
      <c r="J3524" s="4"/>
    </row>
    <row r="3525" spans="10:10" x14ac:dyDescent="0.25">
      <c r="J3525" s="4"/>
    </row>
    <row r="3526" spans="10:10" x14ac:dyDescent="0.25">
      <c r="J3526" s="4"/>
    </row>
    <row r="3527" spans="10:10" x14ac:dyDescent="0.25">
      <c r="J3527" s="4"/>
    </row>
    <row r="3528" spans="10:10" x14ac:dyDescent="0.25">
      <c r="J3528" s="4"/>
    </row>
    <row r="3529" spans="10:10" x14ac:dyDescent="0.25">
      <c r="J3529" s="4"/>
    </row>
    <row r="3530" spans="10:10" x14ac:dyDescent="0.25">
      <c r="J3530" s="4"/>
    </row>
    <row r="3531" spans="10:10" x14ac:dyDescent="0.25">
      <c r="J3531" s="4"/>
    </row>
    <row r="3532" spans="10:10" x14ac:dyDescent="0.25">
      <c r="J3532" s="4"/>
    </row>
    <row r="3533" spans="10:10" x14ac:dyDescent="0.25">
      <c r="J3533" s="4"/>
    </row>
    <row r="3534" spans="10:10" x14ac:dyDescent="0.25">
      <c r="J3534" s="4"/>
    </row>
    <row r="3535" spans="10:10" x14ac:dyDescent="0.25">
      <c r="J3535" s="4"/>
    </row>
    <row r="3536" spans="10:10" x14ac:dyDescent="0.25">
      <c r="J3536" s="4"/>
    </row>
    <row r="3537" spans="10:10" x14ac:dyDescent="0.25">
      <c r="J3537" s="4"/>
    </row>
    <row r="3538" spans="10:10" x14ac:dyDescent="0.25">
      <c r="J3538" s="4"/>
    </row>
    <row r="3539" spans="10:10" x14ac:dyDescent="0.25">
      <c r="J3539" s="4"/>
    </row>
    <row r="3540" spans="10:10" x14ac:dyDescent="0.25">
      <c r="J3540" s="4"/>
    </row>
    <row r="3541" spans="10:10" x14ac:dyDescent="0.25">
      <c r="J3541" s="4"/>
    </row>
    <row r="3542" spans="10:10" x14ac:dyDescent="0.25">
      <c r="J3542" s="4"/>
    </row>
    <row r="3543" spans="10:10" x14ac:dyDescent="0.25">
      <c r="J3543" s="4"/>
    </row>
    <row r="3544" spans="10:10" x14ac:dyDescent="0.25">
      <c r="J3544" s="4"/>
    </row>
    <row r="3545" spans="10:10" x14ac:dyDescent="0.25">
      <c r="J3545" s="4"/>
    </row>
    <row r="3546" spans="10:10" x14ac:dyDescent="0.25">
      <c r="J3546" s="4"/>
    </row>
    <row r="3547" spans="10:10" x14ac:dyDescent="0.25">
      <c r="J3547" s="4"/>
    </row>
    <row r="3548" spans="10:10" x14ac:dyDescent="0.25">
      <c r="J3548" s="4"/>
    </row>
    <row r="3549" spans="10:10" x14ac:dyDescent="0.25">
      <c r="J3549" s="4"/>
    </row>
    <row r="3550" spans="10:10" x14ac:dyDescent="0.25">
      <c r="J3550" s="4"/>
    </row>
    <row r="3551" spans="10:10" x14ac:dyDescent="0.25">
      <c r="J3551" s="4"/>
    </row>
    <row r="3552" spans="10:10" x14ac:dyDescent="0.25">
      <c r="J3552" s="4"/>
    </row>
    <row r="3553" spans="10:10" x14ac:dyDescent="0.25">
      <c r="J3553" s="4"/>
    </row>
    <row r="3554" spans="10:10" x14ac:dyDescent="0.25">
      <c r="J3554" s="4"/>
    </row>
    <row r="3555" spans="10:10" x14ac:dyDescent="0.25">
      <c r="J3555" s="4"/>
    </row>
    <row r="3556" spans="10:10" x14ac:dyDescent="0.25">
      <c r="J3556" s="4"/>
    </row>
    <row r="3557" spans="10:10" x14ac:dyDescent="0.25">
      <c r="J3557" s="4"/>
    </row>
    <row r="3558" spans="10:10" x14ac:dyDescent="0.25">
      <c r="J3558" s="4"/>
    </row>
    <row r="3559" spans="10:10" x14ac:dyDescent="0.25">
      <c r="J3559" s="4"/>
    </row>
    <row r="3560" spans="10:10" x14ac:dyDescent="0.25">
      <c r="J3560" s="4"/>
    </row>
    <row r="3561" spans="10:10" x14ac:dyDescent="0.25">
      <c r="J3561" s="4"/>
    </row>
    <row r="3562" spans="10:10" x14ac:dyDescent="0.25">
      <c r="J3562" s="4"/>
    </row>
    <row r="3563" spans="10:10" x14ac:dyDescent="0.25">
      <c r="J3563" s="4"/>
    </row>
    <row r="3564" spans="10:10" x14ac:dyDescent="0.25">
      <c r="J3564" s="4"/>
    </row>
    <row r="3565" spans="10:10" x14ac:dyDescent="0.25">
      <c r="J3565" s="4"/>
    </row>
    <row r="3566" spans="10:10" x14ac:dyDescent="0.25">
      <c r="J3566" s="4"/>
    </row>
    <row r="3567" spans="10:10" x14ac:dyDescent="0.25">
      <c r="J3567" s="4"/>
    </row>
    <row r="3568" spans="10:10" x14ac:dyDescent="0.25">
      <c r="J3568" s="4"/>
    </row>
    <row r="3569" spans="10:10" x14ac:dyDescent="0.25">
      <c r="J3569" s="4"/>
    </row>
    <row r="3570" spans="10:10" x14ac:dyDescent="0.25">
      <c r="J3570" s="4"/>
    </row>
    <row r="3571" spans="10:10" x14ac:dyDescent="0.25">
      <c r="J3571" s="4"/>
    </row>
    <row r="3572" spans="10:10" x14ac:dyDescent="0.25">
      <c r="J3572" s="4"/>
    </row>
    <row r="3573" spans="10:10" x14ac:dyDescent="0.25">
      <c r="J3573" s="4"/>
    </row>
    <row r="3574" spans="10:10" x14ac:dyDescent="0.25">
      <c r="J3574" s="4"/>
    </row>
    <row r="3575" spans="10:10" x14ac:dyDescent="0.25">
      <c r="J3575" s="4"/>
    </row>
    <row r="3576" spans="10:10" x14ac:dyDescent="0.25">
      <c r="J3576" s="4"/>
    </row>
    <row r="3577" spans="10:10" x14ac:dyDescent="0.25">
      <c r="J3577" s="4"/>
    </row>
    <row r="3578" spans="10:10" x14ac:dyDescent="0.25">
      <c r="J3578" s="4"/>
    </row>
    <row r="3579" spans="10:10" x14ac:dyDescent="0.25">
      <c r="J3579" s="4"/>
    </row>
    <row r="3580" spans="10:10" x14ac:dyDescent="0.25">
      <c r="J3580" s="4"/>
    </row>
    <row r="3581" spans="10:10" x14ac:dyDescent="0.25">
      <c r="J3581" s="4"/>
    </row>
    <row r="3582" spans="10:10" x14ac:dyDescent="0.25">
      <c r="J3582" s="4"/>
    </row>
    <row r="3583" spans="10:10" x14ac:dyDescent="0.25">
      <c r="J3583" s="4"/>
    </row>
    <row r="3584" spans="10:10" x14ac:dyDescent="0.25">
      <c r="J3584" s="4"/>
    </row>
    <row r="3585" spans="10:10" x14ac:dyDescent="0.25">
      <c r="J3585" s="4"/>
    </row>
    <row r="3586" spans="10:10" x14ac:dyDescent="0.25">
      <c r="J3586" s="4"/>
    </row>
    <row r="3587" spans="10:10" x14ac:dyDescent="0.25">
      <c r="J3587" s="4"/>
    </row>
    <row r="3588" spans="10:10" x14ac:dyDescent="0.25">
      <c r="J3588" s="4"/>
    </row>
    <row r="3589" spans="10:10" x14ac:dyDescent="0.25">
      <c r="J3589" s="4"/>
    </row>
    <row r="3590" spans="10:10" x14ac:dyDescent="0.25">
      <c r="J3590" s="4"/>
    </row>
    <row r="3591" spans="10:10" x14ac:dyDescent="0.25">
      <c r="J3591" s="4"/>
    </row>
    <row r="3592" spans="10:10" x14ac:dyDescent="0.25">
      <c r="J3592" s="4"/>
    </row>
    <row r="3593" spans="10:10" x14ac:dyDescent="0.25">
      <c r="J3593" s="4"/>
    </row>
    <row r="3594" spans="10:10" x14ac:dyDescent="0.25">
      <c r="J3594" s="4"/>
    </row>
    <row r="3595" spans="10:10" x14ac:dyDescent="0.25">
      <c r="J3595" s="4"/>
    </row>
    <row r="3596" spans="10:10" x14ac:dyDescent="0.25">
      <c r="J3596" s="4"/>
    </row>
    <row r="3597" spans="10:10" x14ac:dyDescent="0.25">
      <c r="J3597" s="4"/>
    </row>
    <row r="3598" spans="10:10" x14ac:dyDescent="0.25">
      <c r="J3598" s="4"/>
    </row>
    <row r="3599" spans="10:10" x14ac:dyDescent="0.25">
      <c r="J3599" s="4"/>
    </row>
    <row r="3600" spans="10:10" x14ac:dyDescent="0.25">
      <c r="J3600" s="4"/>
    </row>
    <row r="3601" spans="10:10" x14ac:dyDescent="0.25">
      <c r="J3601" s="4"/>
    </row>
    <row r="3602" spans="10:10" x14ac:dyDescent="0.25">
      <c r="J3602" s="4"/>
    </row>
    <row r="3603" spans="10:10" x14ac:dyDescent="0.25">
      <c r="J3603" s="4"/>
    </row>
    <row r="3604" spans="10:10" x14ac:dyDescent="0.25">
      <c r="J3604" s="4"/>
    </row>
    <row r="3605" spans="10:10" x14ac:dyDescent="0.25">
      <c r="J3605" s="4"/>
    </row>
    <row r="3606" spans="10:10" x14ac:dyDescent="0.25">
      <c r="J3606" s="4"/>
    </row>
    <row r="3607" spans="10:10" x14ac:dyDescent="0.25">
      <c r="J3607" s="4"/>
    </row>
    <row r="3608" spans="10:10" x14ac:dyDescent="0.25">
      <c r="J3608" s="4"/>
    </row>
    <row r="3609" spans="10:10" x14ac:dyDescent="0.25">
      <c r="J3609" s="4"/>
    </row>
    <row r="3610" spans="10:10" x14ac:dyDescent="0.25">
      <c r="J3610" s="4"/>
    </row>
    <row r="3611" spans="10:10" x14ac:dyDescent="0.25">
      <c r="J3611" s="4"/>
    </row>
    <row r="3612" spans="10:10" x14ac:dyDescent="0.25">
      <c r="J3612" s="4"/>
    </row>
    <row r="3613" spans="10:10" x14ac:dyDescent="0.25">
      <c r="J3613" s="4"/>
    </row>
    <row r="3614" spans="10:10" x14ac:dyDescent="0.25">
      <c r="J3614" s="4"/>
    </row>
    <row r="3615" spans="10:10" x14ac:dyDescent="0.25">
      <c r="J3615" s="4"/>
    </row>
    <row r="3616" spans="10:10" x14ac:dyDescent="0.25">
      <c r="J3616" s="4"/>
    </row>
    <row r="3617" spans="10:10" x14ac:dyDescent="0.25">
      <c r="J3617" s="4"/>
    </row>
    <row r="3618" spans="10:10" x14ac:dyDescent="0.25">
      <c r="J3618" s="4"/>
    </row>
    <row r="3619" spans="10:10" x14ac:dyDescent="0.25">
      <c r="J3619" s="4"/>
    </row>
    <row r="3620" spans="10:10" x14ac:dyDescent="0.25">
      <c r="J3620" s="4"/>
    </row>
    <row r="3621" spans="10:10" x14ac:dyDescent="0.25">
      <c r="J3621" s="4"/>
    </row>
    <row r="3622" spans="10:10" x14ac:dyDescent="0.25">
      <c r="J3622" s="4"/>
    </row>
    <row r="3623" spans="10:10" x14ac:dyDescent="0.25">
      <c r="J3623" s="4"/>
    </row>
    <row r="3624" spans="10:10" x14ac:dyDescent="0.25">
      <c r="J3624" s="4"/>
    </row>
    <row r="3625" spans="10:10" x14ac:dyDescent="0.25">
      <c r="J3625" s="4"/>
    </row>
    <row r="3626" spans="10:10" x14ac:dyDescent="0.25">
      <c r="J3626" s="4"/>
    </row>
    <row r="3627" spans="10:10" x14ac:dyDescent="0.25">
      <c r="J3627" s="4"/>
    </row>
    <row r="3628" spans="10:10" x14ac:dyDescent="0.25">
      <c r="J3628" s="4"/>
    </row>
    <row r="3629" spans="10:10" x14ac:dyDescent="0.25">
      <c r="J3629" s="4"/>
    </row>
    <row r="3630" spans="10:10" x14ac:dyDescent="0.25">
      <c r="J3630" s="4"/>
    </row>
    <row r="3631" spans="10:10" x14ac:dyDescent="0.25">
      <c r="J3631" s="4"/>
    </row>
    <row r="3632" spans="10:10" x14ac:dyDescent="0.25">
      <c r="J3632" s="4"/>
    </row>
    <row r="3633" spans="10:10" x14ac:dyDescent="0.25">
      <c r="J3633" s="4"/>
    </row>
    <row r="3634" spans="10:10" x14ac:dyDescent="0.25">
      <c r="J3634" s="4"/>
    </row>
    <row r="3635" spans="10:10" x14ac:dyDescent="0.25">
      <c r="J3635" s="4"/>
    </row>
    <row r="3636" spans="10:10" x14ac:dyDescent="0.25">
      <c r="J3636" s="4"/>
    </row>
    <row r="3637" spans="10:10" x14ac:dyDescent="0.25">
      <c r="J3637" s="4"/>
    </row>
    <row r="3638" spans="10:10" x14ac:dyDescent="0.25">
      <c r="J3638" s="4"/>
    </row>
    <row r="3639" spans="10:10" x14ac:dyDescent="0.25">
      <c r="J3639" s="4"/>
    </row>
    <row r="3640" spans="10:10" x14ac:dyDescent="0.25">
      <c r="J3640" s="4"/>
    </row>
    <row r="3641" spans="10:10" x14ac:dyDescent="0.25">
      <c r="J3641" s="4"/>
    </row>
    <row r="3642" spans="10:10" x14ac:dyDescent="0.25">
      <c r="J3642" s="4"/>
    </row>
    <row r="3643" spans="10:10" x14ac:dyDescent="0.25">
      <c r="J3643" s="4"/>
    </row>
    <row r="3644" spans="10:10" x14ac:dyDescent="0.25">
      <c r="J3644" s="4"/>
    </row>
    <row r="3645" spans="10:10" x14ac:dyDescent="0.25">
      <c r="J3645" s="4"/>
    </row>
    <row r="3646" spans="10:10" x14ac:dyDescent="0.25">
      <c r="J3646" s="4"/>
    </row>
    <row r="3647" spans="10:10" x14ac:dyDescent="0.25">
      <c r="J3647" s="4"/>
    </row>
    <row r="3648" spans="10:10" x14ac:dyDescent="0.25">
      <c r="J3648" s="4"/>
    </row>
    <row r="3649" spans="10:10" x14ac:dyDescent="0.25">
      <c r="J3649" s="4"/>
    </row>
    <row r="3650" spans="10:10" x14ac:dyDescent="0.25">
      <c r="J3650" s="4"/>
    </row>
    <row r="3651" spans="10:10" x14ac:dyDescent="0.25">
      <c r="J3651" s="4"/>
    </row>
    <row r="3652" spans="10:10" x14ac:dyDescent="0.25">
      <c r="J3652" s="4"/>
    </row>
    <row r="3653" spans="10:10" x14ac:dyDescent="0.25">
      <c r="J3653" s="4"/>
    </row>
    <row r="3654" spans="10:10" x14ac:dyDescent="0.25">
      <c r="J3654" s="4"/>
    </row>
    <row r="3655" spans="10:10" x14ac:dyDescent="0.25">
      <c r="J3655" s="4"/>
    </row>
    <row r="3656" spans="10:10" x14ac:dyDescent="0.25">
      <c r="J3656" s="4"/>
    </row>
    <row r="3657" spans="10:10" x14ac:dyDescent="0.25">
      <c r="J3657" s="4"/>
    </row>
    <row r="3658" spans="10:10" x14ac:dyDescent="0.25">
      <c r="J3658" s="4"/>
    </row>
    <row r="3659" spans="10:10" x14ac:dyDescent="0.25">
      <c r="J3659" s="4"/>
    </row>
    <row r="3660" spans="10:10" x14ac:dyDescent="0.25">
      <c r="J3660" s="4"/>
    </row>
    <row r="3661" spans="10:10" x14ac:dyDescent="0.25">
      <c r="J3661" s="4"/>
    </row>
    <row r="3662" spans="10:10" x14ac:dyDescent="0.25">
      <c r="J3662" s="4"/>
    </row>
    <row r="3663" spans="10:10" x14ac:dyDescent="0.25">
      <c r="J3663" s="4"/>
    </row>
    <row r="3664" spans="10:10" x14ac:dyDescent="0.25">
      <c r="J3664" s="4"/>
    </row>
    <row r="3665" spans="10:10" x14ac:dyDescent="0.25">
      <c r="J3665" s="4"/>
    </row>
    <row r="3666" spans="10:10" x14ac:dyDescent="0.25">
      <c r="J3666" s="4"/>
    </row>
    <row r="3667" spans="10:10" x14ac:dyDescent="0.25">
      <c r="J3667" s="4"/>
    </row>
    <row r="3668" spans="10:10" x14ac:dyDescent="0.25">
      <c r="J3668" s="4"/>
    </row>
    <row r="3669" spans="10:10" x14ac:dyDescent="0.25">
      <c r="J3669" s="4"/>
    </row>
    <row r="3670" spans="10:10" x14ac:dyDescent="0.25">
      <c r="J3670" s="4"/>
    </row>
    <row r="3671" spans="10:10" x14ac:dyDescent="0.25">
      <c r="J3671" s="4"/>
    </row>
    <row r="3672" spans="10:10" x14ac:dyDescent="0.25">
      <c r="J3672" s="4"/>
    </row>
    <row r="3673" spans="10:10" x14ac:dyDescent="0.25">
      <c r="J3673" s="4"/>
    </row>
    <row r="3674" spans="10:10" x14ac:dyDescent="0.25">
      <c r="J3674" s="4"/>
    </row>
    <row r="3675" spans="10:10" x14ac:dyDescent="0.25">
      <c r="J3675" s="4"/>
    </row>
    <row r="3676" spans="10:10" x14ac:dyDescent="0.25">
      <c r="J3676" s="4"/>
    </row>
    <row r="3677" spans="10:10" x14ac:dyDescent="0.25">
      <c r="J3677" s="4"/>
    </row>
    <row r="3678" spans="10:10" x14ac:dyDescent="0.25">
      <c r="J3678" s="4"/>
    </row>
    <row r="3679" spans="10:10" x14ac:dyDescent="0.25">
      <c r="J3679" s="4"/>
    </row>
    <row r="3680" spans="10:10" x14ac:dyDescent="0.25">
      <c r="J3680" s="4"/>
    </row>
    <row r="3681" spans="10:10" x14ac:dyDescent="0.25">
      <c r="J3681" s="4"/>
    </row>
    <row r="3682" spans="10:10" x14ac:dyDescent="0.25">
      <c r="J3682" s="4"/>
    </row>
    <row r="3683" spans="10:10" x14ac:dyDescent="0.25">
      <c r="J3683" s="4"/>
    </row>
    <row r="3684" spans="10:10" x14ac:dyDescent="0.25">
      <c r="J3684" s="4"/>
    </row>
    <row r="3685" spans="10:10" x14ac:dyDescent="0.25">
      <c r="J3685" s="4"/>
    </row>
    <row r="3686" spans="10:10" x14ac:dyDescent="0.25">
      <c r="J3686" s="4"/>
    </row>
    <row r="3687" spans="10:10" x14ac:dyDescent="0.25">
      <c r="J3687" s="4"/>
    </row>
    <row r="3688" spans="10:10" x14ac:dyDescent="0.25">
      <c r="J3688" s="4"/>
    </row>
    <row r="3689" spans="10:10" x14ac:dyDescent="0.25">
      <c r="J3689" s="4"/>
    </row>
    <row r="3690" spans="10:10" x14ac:dyDescent="0.25">
      <c r="J3690" s="4"/>
    </row>
    <row r="3691" spans="10:10" x14ac:dyDescent="0.25">
      <c r="J3691" s="4"/>
    </row>
    <row r="3692" spans="10:10" x14ac:dyDescent="0.25">
      <c r="J3692" s="4"/>
    </row>
    <row r="3693" spans="10:10" x14ac:dyDescent="0.25">
      <c r="J3693" s="4"/>
    </row>
    <row r="3694" spans="10:10" x14ac:dyDescent="0.25">
      <c r="J3694" s="4"/>
    </row>
    <row r="3695" spans="10:10" x14ac:dyDescent="0.25">
      <c r="J3695" s="4"/>
    </row>
    <row r="3696" spans="10:10" x14ac:dyDescent="0.25">
      <c r="J3696" s="4"/>
    </row>
    <row r="3697" spans="10:10" x14ac:dyDescent="0.25">
      <c r="J3697" s="4"/>
    </row>
    <row r="3698" spans="10:10" x14ac:dyDescent="0.25">
      <c r="J3698" s="4"/>
    </row>
    <row r="3699" spans="10:10" x14ac:dyDescent="0.25">
      <c r="J3699" s="4"/>
    </row>
    <row r="3700" spans="10:10" x14ac:dyDescent="0.25">
      <c r="J3700" s="4"/>
    </row>
    <row r="3701" spans="10:10" x14ac:dyDescent="0.25">
      <c r="J3701" s="4"/>
    </row>
    <row r="3702" spans="10:10" x14ac:dyDescent="0.25">
      <c r="J3702" s="4"/>
    </row>
    <row r="3703" spans="10:10" x14ac:dyDescent="0.25">
      <c r="J3703" s="4"/>
    </row>
    <row r="3704" spans="10:10" x14ac:dyDescent="0.25">
      <c r="J3704" s="4"/>
    </row>
    <row r="3705" spans="10:10" x14ac:dyDescent="0.25">
      <c r="J3705" s="4"/>
    </row>
    <row r="3706" spans="10:10" x14ac:dyDescent="0.25">
      <c r="J3706" s="4"/>
    </row>
    <row r="3707" spans="10:10" x14ac:dyDescent="0.25">
      <c r="J3707" s="4"/>
    </row>
    <row r="3708" spans="10:10" x14ac:dyDescent="0.25">
      <c r="J3708" s="4"/>
    </row>
    <row r="3709" spans="10:10" x14ac:dyDescent="0.25">
      <c r="J3709" s="4"/>
    </row>
    <row r="3710" spans="10:10" x14ac:dyDescent="0.25">
      <c r="J3710" s="4"/>
    </row>
    <row r="3711" spans="10:10" x14ac:dyDescent="0.25">
      <c r="J3711" s="4"/>
    </row>
    <row r="3712" spans="10:10" x14ac:dyDescent="0.25">
      <c r="J3712" s="4"/>
    </row>
    <row r="3713" spans="10:10" x14ac:dyDescent="0.25">
      <c r="J3713" s="4"/>
    </row>
    <row r="3714" spans="10:10" x14ac:dyDescent="0.25">
      <c r="J3714" s="4"/>
    </row>
    <row r="3715" spans="10:10" x14ac:dyDescent="0.25">
      <c r="J3715" s="4"/>
    </row>
    <row r="3716" spans="10:10" x14ac:dyDescent="0.25">
      <c r="J3716" s="4"/>
    </row>
    <row r="3717" spans="10:10" x14ac:dyDescent="0.25">
      <c r="J3717" s="4"/>
    </row>
    <row r="3718" spans="10:10" x14ac:dyDescent="0.25">
      <c r="J3718" s="4"/>
    </row>
    <row r="3719" spans="10:10" x14ac:dyDescent="0.25">
      <c r="J3719" s="4"/>
    </row>
    <row r="3720" spans="10:10" x14ac:dyDescent="0.25">
      <c r="J3720" s="4"/>
    </row>
    <row r="3721" spans="10:10" x14ac:dyDescent="0.25">
      <c r="J3721" s="4"/>
    </row>
    <row r="3722" spans="10:10" x14ac:dyDescent="0.25">
      <c r="J3722" s="4"/>
    </row>
    <row r="3723" spans="10:10" x14ac:dyDescent="0.25">
      <c r="J3723" s="4"/>
    </row>
    <row r="3724" spans="10:10" x14ac:dyDescent="0.25">
      <c r="J3724" s="4"/>
    </row>
    <row r="3725" spans="10:10" x14ac:dyDescent="0.25">
      <c r="J3725" s="4"/>
    </row>
    <row r="3726" spans="10:10" x14ac:dyDescent="0.25">
      <c r="J3726" s="4"/>
    </row>
    <row r="3727" spans="10:10" x14ac:dyDescent="0.25">
      <c r="J3727" s="4"/>
    </row>
    <row r="3728" spans="10:10" x14ac:dyDescent="0.25">
      <c r="J3728" s="4"/>
    </row>
    <row r="3729" spans="10:10" x14ac:dyDescent="0.25">
      <c r="J3729" s="4"/>
    </row>
    <row r="3730" spans="10:10" x14ac:dyDescent="0.25">
      <c r="J3730" s="4"/>
    </row>
    <row r="3731" spans="10:10" x14ac:dyDescent="0.25">
      <c r="J3731" s="4"/>
    </row>
    <row r="3732" spans="10:10" x14ac:dyDescent="0.25">
      <c r="J3732" s="4"/>
    </row>
    <row r="3733" spans="10:10" x14ac:dyDescent="0.25">
      <c r="J3733" s="4"/>
    </row>
    <row r="3734" spans="10:10" x14ac:dyDescent="0.25">
      <c r="J3734" s="4"/>
    </row>
    <row r="3735" spans="10:10" x14ac:dyDescent="0.25">
      <c r="J3735" s="4"/>
    </row>
    <row r="3736" spans="10:10" x14ac:dyDescent="0.25">
      <c r="J3736" s="4"/>
    </row>
    <row r="3737" spans="10:10" x14ac:dyDescent="0.25">
      <c r="J3737" s="4"/>
    </row>
    <row r="3738" spans="10:10" x14ac:dyDescent="0.25">
      <c r="J3738" s="4"/>
    </row>
    <row r="3739" spans="10:10" x14ac:dyDescent="0.25">
      <c r="J3739" s="4"/>
    </row>
    <row r="3740" spans="10:10" x14ac:dyDescent="0.25">
      <c r="J3740" s="4"/>
    </row>
    <row r="3741" spans="10:10" x14ac:dyDescent="0.25">
      <c r="J3741" s="4"/>
    </row>
    <row r="3742" spans="10:10" x14ac:dyDescent="0.25">
      <c r="J3742" s="4"/>
    </row>
    <row r="3743" spans="10:10" x14ac:dyDescent="0.25">
      <c r="J3743" s="4"/>
    </row>
    <row r="3744" spans="10:10" x14ac:dyDescent="0.25">
      <c r="J3744" s="4"/>
    </row>
    <row r="3745" spans="10:10" x14ac:dyDescent="0.25">
      <c r="J3745" s="4"/>
    </row>
    <row r="3746" spans="10:10" x14ac:dyDescent="0.25">
      <c r="J3746" s="4"/>
    </row>
    <row r="3747" spans="10:10" x14ac:dyDescent="0.25">
      <c r="J3747" s="4"/>
    </row>
    <row r="3748" spans="10:10" x14ac:dyDescent="0.25">
      <c r="J3748" s="4"/>
    </row>
    <row r="3749" spans="10:10" x14ac:dyDescent="0.25">
      <c r="J3749" s="4"/>
    </row>
    <row r="3750" spans="10:10" x14ac:dyDescent="0.25">
      <c r="J3750" s="4"/>
    </row>
    <row r="3751" spans="10:10" x14ac:dyDescent="0.25">
      <c r="J3751" s="4"/>
    </row>
    <row r="3752" spans="10:10" x14ac:dyDescent="0.25">
      <c r="J3752" s="4"/>
    </row>
    <row r="3753" spans="10:10" x14ac:dyDescent="0.25">
      <c r="J3753" s="4"/>
    </row>
    <row r="3754" spans="10:10" x14ac:dyDescent="0.25">
      <c r="J3754" s="4"/>
    </row>
    <row r="3755" spans="10:10" x14ac:dyDescent="0.25">
      <c r="J3755" s="4"/>
    </row>
    <row r="3756" spans="10:10" x14ac:dyDescent="0.25">
      <c r="J3756" s="4"/>
    </row>
    <row r="3757" spans="10:10" x14ac:dyDescent="0.25">
      <c r="J3757" s="4"/>
    </row>
    <row r="3758" spans="10:10" x14ac:dyDescent="0.25">
      <c r="J3758" s="4"/>
    </row>
    <row r="3759" spans="10:10" x14ac:dyDescent="0.25">
      <c r="J3759" s="4"/>
    </row>
    <row r="3760" spans="10:10" x14ac:dyDescent="0.25">
      <c r="J3760" s="4"/>
    </row>
    <row r="3761" spans="10:10" x14ac:dyDescent="0.25">
      <c r="J3761" s="4"/>
    </row>
    <row r="3762" spans="10:10" x14ac:dyDescent="0.25">
      <c r="J3762" s="4"/>
    </row>
    <row r="3763" spans="10:10" x14ac:dyDescent="0.25">
      <c r="J3763" s="4"/>
    </row>
    <row r="3764" spans="10:10" x14ac:dyDescent="0.25">
      <c r="J3764" s="4"/>
    </row>
    <row r="3765" spans="10:10" x14ac:dyDescent="0.25">
      <c r="J3765" s="4"/>
    </row>
    <row r="3766" spans="10:10" x14ac:dyDescent="0.25">
      <c r="J3766" s="4"/>
    </row>
    <row r="3767" spans="10:10" x14ac:dyDescent="0.25">
      <c r="J3767" s="4"/>
    </row>
    <row r="3768" spans="10:10" x14ac:dyDescent="0.25">
      <c r="J3768" s="4"/>
    </row>
    <row r="3769" spans="10:10" x14ac:dyDescent="0.25">
      <c r="J3769" s="4"/>
    </row>
    <row r="3770" spans="10:10" x14ac:dyDescent="0.25">
      <c r="J3770" s="4"/>
    </row>
    <row r="3771" spans="10:10" x14ac:dyDescent="0.25">
      <c r="J3771" s="4"/>
    </row>
    <row r="3772" spans="10:10" x14ac:dyDescent="0.25">
      <c r="J3772" s="4"/>
    </row>
    <row r="3773" spans="10:10" x14ac:dyDescent="0.25">
      <c r="J3773" s="4"/>
    </row>
    <row r="3774" spans="10:10" x14ac:dyDescent="0.25">
      <c r="J3774" s="4"/>
    </row>
    <row r="3775" spans="10:10" x14ac:dyDescent="0.25">
      <c r="J3775" s="4"/>
    </row>
    <row r="3776" spans="10:10" x14ac:dyDescent="0.25">
      <c r="J3776" s="4"/>
    </row>
    <row r="3777" spans="10:10" x14ac:dyDescent="0.25">
      <c r="J3777" s="4"/>
    </row>
    <row r="3778" spans="10:10" x14ac:dyDescent="0.25">
      <c r="J3778" s="4"/>
    </row>
    <row r="3779" spans="10:10" x14ac:dyDescent="0.25">
      <c r="J3779" s="4"/>
    </row>
    <row r="3780" spans="10:10" x14ac:dyDescent="0.25">
      <c r="J3780" s="4"/>
    </row>
    <row r="3781" spans="10:10" x14ac:dyDescent="0.25">
      <c r="J3781" s="4"/>
    </row>
    <row r="3782" spans="10:10" x14ac:dyDescent="0.25">
      <c r="J3782" s="4"/>
    </row>
    <row r="3783" spans="10:10" x14ac:dyDescent="0.25">
      <c r="J3783" s="4"/>
    </row>
    <row r="3784" spans="10:10" x14ac:dyDescent="0.25">
      <c r="J3784" s="4"/>
    </row>
    <row r="3785" spans="10:10" x14ac:dyDescent="0.25">
      <c r="J3785" s="4"/>
    </row>
    <row r="3786" spans="10:10" x14ac:dyDescent="0.25">
      <c r="J3786" s="4"/>
    </row>
    <row r="3787" spans="10:10" x14ac:dyDescent="0.25">
      <c r="J3787" s="4"/>
    </row>
    <row r="3788" spans="10:10" x14ac:dyDescent="0.25">
      <c r="J3788" s="4"/>
    </row>
    <row r="3789" spans="10:10" x14ac:dyDescent="0.25">
      <c r="J3789" s="4"/>
    </row>
    <row r="3790" spans="10:10" x14ac:dyDescent="0.25">
      <c r="J3790" s="4"/>
    </row>
    <row r="3791" spans="10:10" x14ac:dyDescent="0.25">
      <c r="J3791" s="4"/>
    </row>
    <row r="3792" spans="10:10" x14ac:dyDescent="0.25">
      <c r="J3792" s="4"/>
    </row>
    <row r="3793" spans="10:10" x14ac:dyDescent="0.25">
      <c r="J3793" s="4"/>
    </row>
    <row r="3794" spans="10:10" x14ac:dyDescent="0.25">
      <c r="J3794" s="4"/>
    </row>
    <row r="3795" spans="10:10" x14ac:dyDescent="0.25">
      <c r="J3795" s="4"/>
    </row>
    <row r="3796" spans="10:10" x14ac:dyDescent="0.25">
      <c r="J3796" s="4"/>
    </row>
    <row r="3797" spans="10:10" x14ac:dyDescent="0.25">
      <c r="J3797" s="4"/>
    </row>
    <row r="3798" spans="10:10" x14ac:dyDescent="0.25">
      <c r="J3798" s="4"/>
    </row>
    <row r="3799" spans="10:10" x14ac:dyDescent="0.25">
      <c r="J3799" s="4"/>
    </row>
    <row r="3800" spans="10:10" x14ac:dyDescent="0.25">
      <c r="J3800" s="4"/>
    </row>
    <row r="3801" spans="10:10" x14ac:dyDescent="0.25">
      <c r="J3801" s="4"/>
    </row>
    <row r="3802" spans="10:10" x14ac:dyDescent="0.25">
      <c r="J3802" s="4"/>
    </row>
    <row r="3803" spans="10:10" x14ac:dyDescent="0.25">
      <c r="J3803" s="4"/>
    </row>
    <row r="3804" spans="10:10" x14ac:dyDescent="0.25">
      <c r="J3804" s="4"/>
    </row>
    <row r="3805" spans="10:10" x14ac:dyDescent="0.25">
      <c r="J3805" s="4"/>
    </row>
    <row r="3806" spans="10:10" x14ac:dyDescent="0.25">
      <c r="J3806" s="4"/>
    </row>
    <row r="3807" spans="10:10" x14ac:dyDescent="0.25">
      <c r="J3807" s="4"/>
    </row>
    <row r="3808" spans="10:10" x14ac:dyDescent="0.25">
      <c r="J3808" s="4"/>
    </row>
    <row r="3809" spans="10:10" x14ac:dyDescent="0.25">
      <c r="J3809" s="4"/>
    </row>
    <row r="3810" spans="10:10" x14ac:dyDescent="0.25">
      <c r="J3810" s="4"/>
    </row>
    <row r="3811" spans="10:10" x14ac:dyDescent="0.25">
      <c r="J3811" s="4"/>
    </row>
    <row r="3812" spans="10:10" x14ac:dyDescent="0.25">
      <c r="J3812" s="4"/>
    </row>
    <row r="3813" spans="10:10" x14ac:dyDescent="0.25">
      <c r="J3813" s="4"/>
    </row>
    <row r="3814" spans="10:10" x14ac:dyDescent="0.25">
      <c r="J3814" s="4"/>
    </row>
    <row r="3815" spans="10:10" x14ac:dyDescent="0.25">
      <c r="J3815" s="4"/>
    </row>
    <row r="3816" spans="10:10" x14ac:dyDescent="0.25">
      <c r="J3816" s="4"/>
    </row>
    <row r="3817" spans="10:10" x14ac:dyDescent="0.25">
      <c r="J3817" s="4"/>
    </row>
    <row r="3818" spans="10:10" x14ac:dyDescent="0.25">
      <c r="J3818" s="4"/>
    </row>
    <row r="3819" spans="10:10" x14ac:dyDescent="0.25">
      <c r="J3819" s="4"/>
    </row>
    <row r="3820" spans="10:10" x14ac:dyDescent="0.25">
      <c r="J3820" s="4"/>
    </row>
    <row r="3821" spans="10:10" x14ac:dyDescent="0.25">
      <c r="J3821" s="4"/>
    </row>
    <row r="3822" spans="10:10" x14ac:dyDescent="0.25">
      <c r="J3822" s="4"/>
    </row>
    <row r="3823" spans="10:10" x14ac:dyDescent="0.25">
      <c r="J3823" s="4"/>
    </row>
    <row r="3824" spans="10:10" x14ac:dyDescent="0.25">
      <c r="J3824" s="4"/>
    </row>
    <row r="3825" spans="10:10" x14ac:dyDescent="0.25">
      <c r="J3825" s="4"/>
    </row>
    <row r="3826" spans="10:10" x14ac:dyDescent="0.25">
      <c r="J3826" s="4"/>
    </row>
    <row r="3827" spans="10:10" x14ac:dyDescent="0.25">
      <c r="J3827" s="4"/>
    </row>
    <row r="3828" spans="10:10" x14ac:dyDescent="0.25">
      <c r="J3828" s="4"/>
    </row>
    <row r="3829" spans="10:10" x14ac:dyDescent="0.25">
      <c r="J3829" s="4"/>
    </row>
    <row r="3830" spans="10:10" x14ac:dyDescent="0.25">
      <c r="J3830" s="4"/>
    </row>
    <row r="3831" spans="10:10" x14ac:dyDescent="0.25">
      <c r="J3831" s="4"/>
    </row>
    <row r="3832" spans="10:10" x14ac:dyDescent="0.25">
      <c r="J3832" s="4"/>
    </row>
    <row r="3833" spans="10:10" x14ac:dyDescent="0.25">
      <c r="J3833" s="4"/>
    </row>
    <row r="3834" spans="10:10" x14ac:dyDescent="0.25">
      <c r="J3834" s="4"/>
    </row>
    <row r="3835" spans="10:10" x14ac:dyDescent="0.25">
      <c r="J3835" s="4"/>
    </row>
    <row r="3836" spans="10:10" x14ac:dyDescent="0.25">
      <c r="J3836" s="4"/>
    </row>
    <row r="3837" spans="10:10" x14ac:dyDescent="0.25">
      <c r="J3837" s="4"/>
    </row>
    <row r="3838" spans="10:10" x14ac:dyDescent="0.25">
      <c r="J3838" s="4"/>
    </row>
    <row r="3839" spans="10:10" x14ac:dyDescent="0.25">
      <c r="J3839" s="4"/>
    </row>
    <row r="3840" spans="10:10" x14ac:dyDescent="0.25">
      <c r="J3840" s="4"/>
    </row>
    <row r="3841" spans="10:10" x14ac:dyDescent="0.25">
      <c r="J3841" s="4"/>
    </row>
    <row r="3842" spans="10:10" x14ac:dyDescent="0.25">
      <c r="J3842" s="4"/>
    </row>
    <row r="3843" spans="10:10" x14ac:dyDescent="0.25">
      <c r="J3843" s="4"/>
    </row>
    <row r="3844" spans="10:10" x14ac:dyDescent="0.25">
      <c r="J3844" s="4"/>
    </row>
    <row r="3845" spans="10:10" x14ac:dyDescent="0.25">
      <c r="J3845" s="4"/>
    </row>
    <row r="3846" spans="10:10" x14ac:dyDescent="0.25">
      <c r="J3846" s="4"/>
    </row>
    <row r="3847" spans="10:10" x14ac:dyDescent="0.25">
      <c r="J3847" s="4"/>
    </row>
    <row r="3848" spans="10:10" x14ac:dyDescent="0.25">
      <c r="J3848" s="4"/>
    </row>
    <row r="3849" spans="10:10" x14ac:dyDescent="0.25">
      <c r="J3849" s="4"/>
    </row>
    <row r="3850" spans="10:10" x14ac:dyDescent="0.25">
      <c r="J3850" s="4"/>
    </row>
    <row r="3851" spans="10:10" x14ac:dyDescent="0.25">
      <c r="J3851" s="4"/>
    </row>
    <row r="3852" spans="10:10" x14ac:dyDescent="0.25">
      <c r="J3852" s="4"/>
    </row>
    <row r="3853" spans="10:10" x14ac:dyDescent="0.25">
      <c r="J3853" s="4"/>
    </row>
    <row r="3854" spans="10:10" x14ac:dyDescent="0.25">
      <c r="J3854" s="4"/>
    </row>
    <row r="3855" spans="10:10" x14ac:dyDescent="0.25">
      <c r="J3855" s="4"/>
    </row>
    <row r="3856" spans="10:10" x14ac:dyDescent="0.25">
      <c r="J3856" s="4"/>
    </row>
    <row r="3857" spans="10:10" x14ac:dyDescent="0.25">
      <c r="J3857" s="4"/>
    </row>
    <row r="3858" spans="10:10" x14ac:dyDescent="0.25">
      <c r="J3858" s="4"/>
    </row>
    <row r="3859" spans="10:10" x14ac:dyDescent="0.25">
      <c r="J3859" s="4"/>
    </row>
    <row r="3860" spans="10:10" x14ac:dyDescent="0.25">
      <c r="J3860" s="4"/>
    </row>
    <row r="3861" spans="10:10" x14ac:dyDescent="0.25">
      <c r="J3861" s="4"/>
    </row>
    <row r="3862" spans="10:10" x14ac:dyDescent="0.25">
      <c r="J3862" s="4"/>
    </row>
    <row r="3863" spans="10:10" x14ac:dyDescent="0.25">
      <c r="J3863" s="4"/>
    </row>
    <row r="3864" spans="10:10" x14ac:dyDescent="0.25">
      <c r="J3864" s="4"/>
    </row>
    <row r="3865" spans="10:10" x14ac:dyDescent="0.25">
      <c r="J3865" s="4"/>
    </row>
    <row r="3866" spans="10:10" x14ac:dyDescent="0.25">
      <c r="J3866" s="4"/>
    </row>
    <row r="3867" spans="10:10" x14ac:dyDescent="0.25">
      <c r="J3867" s="4"/>
    </row>
    <row r="3868" spans="10:10" x14ac:dyDescent="0.25">
      <c r="J3868" s="4"/>
    </row>
    <row r="3869" spans="10:10" x14ac:dyDescent="0.25">
      <c r="J3869" s="4"/>
    </row>
    <row r="3870" spans="10:10" x14ac:dyDescent="0.25">
      <c r="J3870" s="4"/>
    </row>
    <row r="3871" spans="10:10" x14ac:dyDescent="0.25">
      <c r="J3871" s="4"/>
    </row>
    <row r="3872" spans="10:10" x14ac:dyDescent="0.25">
      <c r="J3872" s="4"/>
    </row>
    <row r="3873" spans="10:10" x14ac:dyDescent="0.25">
      <c r="J3873" s="4"/>
    </row>
    <row r="3874" spans="10:10" x14ac:dyDescent="0.25">
      <c r="J3874" s="4"/>
    </row>
    <row r="3875" spans="10:10" x14ac:dyDescent="0.25">
      <c r="J3875" s="4"/>
    </row>
    <row r="3876" spans="10:10" x14ac:dyDescent="0.25">
      <c r="J3876" s="4"/>
    </row>
    <row r="3877" spans="10:10" x14ac:dyDescent="0.25">
      <c r="J3877" s="4"/>
    </row>
    <row r="3878" spans="10:10" x14ac:dyDescent="0.25">
      <c r="J3878" s="4"/>
    </row>
    <row r="3879" spans="10:10" x14ac:dyDescent="0.25">
      <c r="J3879" s="4"/>
    </row>
    <row r="3880" spans="10:10" x14ac:dyDescent="0.25">
      <c r="J3880" s="4"/>
    </row>
    <row r="3881" spans="10:10" x14ac:dyDescent="0.25">
      <c r="J3881" s="4"/>
    </row>
    <row r="3882" spans="10:10" x14ac:dyDescent="0.25">
      <c r="J3882" s="4"/>
    </row>
    <row r="3883" spans="10:10" x14ac:dyDescent="0.25">
      <c r="J3883" s="4"/>
    </row>
    <row r="3884" spans="10:10" x14ac:dyDescent="0.25">
      <c r="J3884" s="4"/>
    </row>
    <row r="3885" spans="10:10" x14ac:dyDescent="0.25">
      <c r="J3885" s="4"/>
    </row>
    <row r="3886" spans="10:10" x14ac:dyDescent="0.25">
      <c r="J3886" s="4"/>
    </row>
    <row r="3887" spans="10:10" x14ac:dyDescent="0.25">
      <c r="J3887" s="4"/>
    </row>
    <row r="3888" spans="10:10" x14ac:dyDescent="0.25">
      <c r="J3888" s="4"/>
    </row>
    <row r="3889" spans="10:10" x14ac:dyDescent="0.25">
      <c r="J3889" s="4"/>
    </row>
    <row r="3890" spans="10:10" x14ac:dyDescent="0.25">
      <c r="J3890" s="4"/>
    </row>
    <row r="3891" spans="10:10" x14ac:dyDescent="0.25">
      <c r="J3891" s="4"/>
    </row>
    <row r="3892" spans="10:10" x14ac:dyDescent="0.25">
      <c r="J3892" s="4"/>
    </row>
    <row r="3893" spans="10:10" x14ac:dyDescent="0.25">
      <c r="J3893" s="4"/>
    </row>
    <row r="3894" spans="10:10" x14ac:dyDescent="0.25">
      <c r="J3894" s="4"/>
    </row>
    <row r="3895" spans="10:10" x14ac:dyDescent="0.25">
      <c r="J3895" s="4"/>
    </row>
    <row r="3896" spans="10:10" x14ac:dyDescent="0.25">
      <c r="J3896" s="4"/>
    </row>
    <row r="3897" spans="10:10" x14ac:dyDescent="0.25">
      <c r="J3897" s="4"/>
    </row>
    <row r="3898" spans="10:10" x14ac:dyDescent="0.25">
      <c r="J3898" s="4"/>
    </row>
    <row r="3899" spans="10:10" x14ac:dyDescent="0.25">
      <c r="J3899" s="4"/>
    </row>
    <row r="3900" spans="10:10" x14ac:dyDescent="0.25">
      <c r="J3900" s="4"/>
    </row>
    <row r="3901" spans="10:10" x14ac:dyDescent="0.25">
      <c r="J3901" s="4"/>
    </row>
    <row r="3902" spans="10:10" x14ac:dyDescent="0.25">
      <c r="J3902" s="4"/>
    </row>
    <row r="3903" spans="10:10" x14ac:dyDescent="0.25">
      <c r="J3903" s="4"/>
    </row>
    <row r="3904" spans="10:10" x14ac:dyDescent="0.25">
      <c r="J3904" s="4"/>
    </row>
    <row r="3905" spans="10:10" x14ac:dyDescent="0.25">
      <c r="J3905" s="4"/>
    </row>
    <row r="3906" spans="10:10" x14ac:dyDescent="0.25">
      <c r="J3906" s="4"/>
    </row>
    <row r="3907" spans="10:10" x14ac:dyDescent="0.25">
      <c r="J3907" s="4"/>
    </row>
    <row r="3908" spans="10:10" x14ac:dyDescent="0.25">
      <c r="J3908" s="4"/>
    </row>
    <row r="3909" spans="10:10" x14ac:dyDescent="0.25">
      <c r="J3909" s="4"/>
    </row>
    <row r="3910" spans="10:10" x14ac:dyDescent="0.25">
      <c r="J3910" s="4"/>
    </row>
    <row r="3911" spans="10:10" x14ac:dyDescent="0.25">
      <c r="J3911" s="4"/>
    </row>
    <row r="3912" spans="10:10" x14ac:dyDescent="0.25">
      <c r="J3912" s="4"/>
    </row>
    <row r="3913" spans="10:10" x14ac:dyDescent="0.25">
      <c r="J3913" s="4"/>
    </row>
    <row r="3914" spans="10:10" x14ac:dyDescent="0.25">
      <c r="J3914" s="4"/>
    </row>
    <row r="3915" spans="10:10" x14ac:dyDescent="0.25">
      <c r="J3915" s="4"/>
    </row>
    <row r="3916" spans="10:10" x14ac:dyDescent="0.25">
      <c r="J3916" s="4"/>
    </row>
    <row r="3917" spans="10:10" x14ac:dyDescent="0.25">
      <c r="J3917" s="4"/>
    </row>
    <row r="3918" spans="10:10" x14ac:dyDescent="0.25">
      <c r="J3918" s="4"/>
    </row>
    <row r="3919" spans="10:10" x14ac:dyDescent="0.25">
      <c r="J3919" s="4"/>
    </row>
    <row r="3920" spans="10:10" x14ac:dyDescent="0.25">
      <c r="J3920" s="4"/>
    </row>
    <row r="3921" spans="10:10" x14ac:dyDescent="0.25">
      <c r="J3921" s="4"/>
    </row>
    <row r="3922" spans="10:10" x14ac:dyDescent="0.25">
      <c r="J3922" s="4"/>
    </row>
    <row r="3923" spans="10:10" x14ac:dyDescent="0.25">
      <c r="J3923" s="4"/>
    </row>
    <row r="3924" spans="10:10" x14ac:dyDescent="0.25">
      <c r="J3924" s="4"/>
    </row>
    <row r="3925" spans="10:10" x14ac:dyDescent="0.25">
      <c r="J3925" s="4"/>
    </row>
    <row r="3926" spans="10:10" x14ac:dyDescent="0.25">
      <c r="J3926" s="4"/>
    </row>
    <row r="3927" spans="10:10" x14ac:dyDescent="0.25">
      <c r="J3927" s="4"/>
    </row>
    <row r="3928" spans="10:10" x14ac:dyDescent="0.25">
      <c r="J3928" s="4"/>
    </row>
    <row r="3929" spans="10:10" x14ac:dyDescent="0.25">
      <c r="J3929" s="4"/>
    </row>
    <row r="3930" spans="10:10" x14ac:dyDescent="0.25">
      <c r="J3930" s="4"/>
    </row>
    <row r="3931" spans="10:10" x14ac:dyDescent="0.25">
      <c r="J3931" s="4"/>
    </row>
    <row r="3932" spans="10:10" x14ac:dyDescent="0.25">
      <c r="J3932" s="4"/>
    </row>
    <row r="3933" spans="10:10" x14ac:dyDescent="0.25">
      <c r="J3933" s="4"/>
    </row>
    <row r="3934" spans="10:10" x14ac:dyDescent="0.25">
      <c r="J3934" s="4"/>
    </row>
    <row r="3935" spans="10:10" x14ac:dyDescent="0.25">
      <c r="J3935" s="4"/>
    </row>
    <row r="3936" spans="10:10" x14ac:dyDescent="0.25">
      <c r="J3936" s="4"/>
    </row>
    <row r="3937" spans="10:10" x14ac:dyDescent="0.25">
      <c r="J3937" s="4"/>
    </row>
    <row r="3938" spans="10:10" x14ac:dyDescent="0.25">
      <c r="J3938" s="4"/>
    </row>
    <row r="3939" spans="10:10" x14ac:dyDescent="0.25">
      <c r="J3939" s="4"/>
    </row>
    <row r="3940" spans="10:10" x14ac:dyDescent="0.25">
      <c r="J3940" s="4"/>
    </row>
    <row r="3941" spans="10:10" x14ac:dyDescent="0.25">
      <c r="J3941" s="4"/>
    </row>
    <row r="3942" spans="10:10" x14ac:dyDescent="0.25">
      <c r="J3942" s="4"/>
    </row>
    <row r="3943" spans="10:10" x14ac:dyDescent="0.25">
      <c r="J3943" s="4"/>
    </row>
    <row r="3944" spans="10:10" x14ac:dyDescent="0.25">
      <c r="J3944" s="4"/>
    </row>
    <row r="3945" spans="10:10" x14ac:dyDescent="0.25">
      <c r="J3945" s="4"/>
    </row>
    <row r="3946" spans="10:10" x14ac:dyDescent="0.25">
      <c r="J3946" s="4"/>
    </row>
    <row r="3947" spans="10:10" x14ac:dyDescent="0.25">
      <c r="J3947" s="4"/>
    </row>
    <row r="3948" spans="10:10" x14ac:dyDescent="0.25">
      <c r="J3948" s="4"/>
    </row>
    <row r="3949" spans="10:10" x14ac:dyDescent="0.25">
      <c r="J3949" s="4"/>
    </row>
    <row r="3950" spans="10:10" x14ac:dyDescent="0.25">
      <c r="J3950" s="4"/>
    </row>
    <row r="3951" spans="10:10" x14ac:dyDescent="0.25">
      <c r="J3951" s="4"/>
    </row>
    <row r="3952" spans="10:10" x14ac:dyDescent="0.25">
      <c r="J3952" s="4"/>
    </row>
    <row r="3953" spans="10:10" x14ac:dyDescent="0.25">
      <c r="J3953" s="4"/>
    </row>
    <row r="3954" spans="10:10" x14ac:dyDescent="0.25">
      <c r="J3954" s="4"/>
    </row>
    <row r="3955" spans="10:10" x14ac:dyDescent="0.25">
      <c r="J3955" s="4"/>
    </row>
    <row r="3956" spans="10:10" x14ac:dyDescent="0.25">
      <c r="J3956" s="4"/>
    </row>
    <row r="3957" spans="10:10" x14ac:dyDescent="0.25">
      <c r="J3957" s="4"/>
    </row>
    <row r="3958" spans="10:10" x14ac:dyDescent="0.25">
      <c r="J3958" s="4"/>
    </row>
    <row r="3959" spans="10:10" x14ac:dyDescent="0.25">
      <c r="J3959" s="4"/>
    </row>
    <row r="3960" spans="10:10" x14ac:dyDescent="0.25">
      <c r="J3960" s="4"/>
    </row>
    <row r="3961" spans="10:10" x14ac:dyDescent="0.25">
      <c r="J3961" s="4"/>
    </row>
    <row r="3962" spans="10:10" x14ac:dyDescent="0.25">
      <c r="J3962" s="4"/>
    </row>
    <row r="3963" spans="10:10" x14ac:dyDescent="0.25">
      <c r="J3963" s="4"/>
    </row>
    <row r="3964" spans="10:10" x14ac:dyDescent="0.25">
      <c r="J3964" s="4"/>
    </row>
    <row r="3965" spans="10:10" x14ac:dyDescent="0.25">
      <c r="J3965" s="4"/>
    </row>
    <row r="3966" spans="10:10" x14ac:dyDescent="0.25">
      <c r="J3966" s="4"/>
    </row>
    <row r="3967" spans="10:10" x14ac:dyDescent="0.25">
      <c r="J3967" s="4"/>
    </row>
    <row r="3968" spans="10:10" x14ac:dyDescent="0.25">
      <c r="J3968" s="4"/>
    </row>
    <row r="3969" spans="10:10" x14ac:dyDescent="0.25">
      <c r="J3969" s="4"/>
    </row>
    <row r="3970" spans="10:10" x14ac:dyDescent="0.25">
      <c r="J3970" s="4"/>
    </row>
    <row r="3971" spans="10:10" x14ac:dyDescent="0.25">
      <c r="J3971" s="4"/>
    </row>
    <row r="3972" spans="10:10" x14ac:dyDescent="0.25">
      <c r="J3972" s="4"/>
    </row>
    <row r="3973" spans="10:10" x14ac:dyDescent="0.25">
      <c r="J3973" s="4"/>
    </row>
    <row r="3974" spans="10:10" x14ac:dyDescent="0.25">
      <c r="J3974" s="4"/>
    </row>
    <row r="3975" spans="10:10" x14ac:dyDescent="0.25">
      <c r="J3975" s="4"/>
    </row>
    <row r="3976" spans="10:10" x14ac:dyDescent="0.25">
      <c r="J3976" s="4"/>
    </row>
    <row r="3977" spans="10:10" x14ac:dyDescent="0.25">
      <c r="J3977" s="4"/>
    </row>
    <row r="3978" spans="10:10" x14ac:dyDescent="0.25">
      <c r="J3978" s="4"/>
    </row>
    <row r="3979" spans="10:10" x14ac:dyDescent="0.25">
      <c r="J3979" s="4"/>
    </row>
    <row r="3980" spans="10:10" x14ac:dyDescent="0.25">
      <c r="J3980" s="4"/>
    </row>
    <row r="3981" spans="10:10" x14ac:dyDescent="0.25">
      <c r="J3981" s="4"/>
    </row>
    <row r="3982" spans="10:10" x14ac:dyDescent="0.25">
      <c r="J3982" s="4"/>
    </row>
    <row r="3983" spans="10:10" x14ac:dyDescent="0.25">
      <c r="J3983" s="4"/>
    </row>
    <row r="3984" spans="10:10" x14ac:dyDescent="0.25">
      <c r="J3984" s="4"/>
    </row>
    <row r="3985" spans="10:10" x14ac:dyDescent="0.25">
      <c r="J3985" s="4"/>
    </row>
    <row r="3986" spans="10:10" x14ac:dyDescent="0.25">
      <c r="J3986" s="4"/>
    </row>
    <row r="3987" spans="10:10" x14ac:dyDescent="0.25">
      <c r="J3987" s="4"/>
    </row>
    <row r="3988" spans="10:10" x14ac:dyDescent="0.25">
      <c r="J3988" s="4"/>
    </row>
    <row r="3989" spans="10:10" x14ac:dyDescent="0.25">
      <c r="J3989" s="4"/>
    </row>
    <row r="3990" spans="10:10" x14ac:dyDescent="0.25">
      <c r="J3990" s="4"/>
    </row>
    <row r="3991" spans="10:10" x14ac:dyDescent="0.25">
      <c r="J3991" s="4"/>
    </row>
    <row r="3992" spans="10:10" x14ac:dyDescent="0.25">
      <c r="J3992" s="4"/>
    </row>
    <row r="3993" spans="10:10" x14ac:dyDescent="0.25">
      <c r="J3993" s="4"/>
    </row>
    <row r="3994" spans="10:10" x14ac:dyDescent="0.25">
      <c r="J3994" s="4"/>
    </row>
    <row r="3995" spans="10:10" x14ac:dyDescent="0.25">
      <c r="J3995" s="4"/>
    </row>
    <row r="3996" spans="10:10" x14ac:dyDescent="0.25">
      <c r="J3996" s="4"/>
    </row>
    <row r="3997" spans="10:10" x14ac:dyDescent="0.25">
      <c r="J3997" s="4"/>
    </row>
    <row r="3998" spans="10:10" x14ac:dyDescent="0.25">
      <c r="J3998" s="4"/>
    </row>
    <row r="3999" spans="10:10" x14ac:dyDescent="0.25">
      <c r="J3999" s="4"/>
    </row>
    <row r="4000" spans="10:10" x14ac:dyDescent="0.25">
      <c r="J4000" s="4"/>
    </row>
    <row r="4001" spans="10:10" x14ac:dyDescent="0.25">
      <c r="J4001" s="4"/>
    </row>
    <row r="4002" spans="10:10" x14ac:dyDescent="0.25">
      <c r="J4002" s="4"/>
    </row>
    <row r="4003" spans="10:10" x14ac:dyDescent="0.25">
      <c r="J4003" s="4"/>
    </row>
    <row r="4004" spans="10:10" x14ac:dyDescent="0.25">
      <c r="J4004" s="4"/>
    </row>
    <row r="4005" spans="10:10" x14ac:dyDescent="0.25">
      <c r="J4005" s="4"/>
    </row>
    <row r="4006" spans="10:10" x14ac:dyDescent="0.25">
      <c r="J4006" s="4"/>
    </row>
    <row r="4007" spans="10:10" x14ac:dyDescent="0.25">
      <c r="J4007" s="4"/>
    </row>
    <row r="4008" spans="10:10" x14ac:dyDescent="0.25">
      <c r="J4008" s="4"/>
    </row>
    <row r="4009" spans="10:10" x14ac:dyDescent="0.25">
      <c r="J4009" s="4"/>
    </row>
    <row r="4010" spans="10:10" x14ac:dyDescent="0.25">
      <c r="J4010" s="4"/>
    </row>
    <row r="4011" spans="10:10" x14ac:dyDescent="0.25">
      <c r="J4011" s="4"/>
    </row>
    <row r="4012" spans="10:10" x14ac:dyDescent="0.25">
      <c r="J4012" s="4"/>
    </row>
    <row r="4013" spans="10:10" x14ac:dyDescent="0.25">
      <c r="J4013" s="4"/>
    </row>
    <row r="4014" spans="10:10" x14ac:dyDescent="0.25">
      <c r="J4014" s="4"/>
    </row>
    <row r="4015" spans="10:10" x14ac:dyDescent="0.25">
      <c r="J4015" s="4"/>
    </row>
    <row r="4016" spans="10:10" x14ac:dyDescent="0.25">
      <c r="J4016" s="4"/>
    </row>
    <row r="4017" spans="10:10" x14ac:dyDescent="0.25">
      <c r="J4017" s="4"/>
    </row>
    <row r="4018" spans="10:10" x14ac:dyDescent="0.25">
      <c r="J4018" s="4"/>
    </row>
    <row r="4019" spans="10:10" x14ac:dyDescent="0.25">
      <c r="J4019" s="4"/>
    </row>
    <row r="4020" spans="10:10" x14ac:dyDescent="0.25">
      <c r="J4020" s="4"/>
    </row>
    <row r="4021" spans="10:10" x14ac:dyDescent="0.25">
      <c r="J4021" s="4"/>
    </row>
    <row r="4022" spans="10:10" x14ac:dyDescent="0.25">
      <c r="J4022" s="4"/>
    </row>
    <row r="4023" spans="10:10" x14ac:dyDescent="0.25">
      <c r="J4023" s="4"/>
    </row>
    <row r="4024" spans="10:10" x14ac:dyDescent="0.25">
      <c r="J4024" s="4"/>
    </row>
    <row r="4025" spans="10:10" x14ac:dyDescent="0.25">
      <c r="J4025" s="4"/>
    </row>
    <row r="4026" spans="10:10" x14ac:dyDescent="0.25">
      <c r="J4026" s="4"/>
    </row>
    <row r="4027" spans="10:10" x14ac:dyDescent="0.25">
      <c r="J4027" s="4"/>
    </row>
    <row r="4028" spans="10:10" x14ac:dyDescent="0.25">
      <c r="J4028" s="4"/>
    </row>
    <row r="4029" spans="10:10" x14ac:dyDescent="0.25">
      <c r="J4029" s="4"/>
    </row>
    <row r="4030" spans="10:10" x14ac:dyDescent="0.25">
      <c r="J4030" s="4"/>
    </row>
    <row r="4031" spans="10:10" x14ac:dyDescent="0.25">
      <c r="J4031" s="4"/>
    </row>
    <row r="4032" spans="10:10" x14ac:dyDescent="0.25">
      <c r="J4032" s="4"/>
    </row>
    <row r="4033" spans="10:10" x14ac:dyDescent="0.25">
      <c r="J4033" s="4"/>
    </row>
    <row r="4034" spans="10:10" x14ac:dyDescent="0.25">
      <c r="J4034" s="4"/>
    </row>
    <row r="4035" spans="10:10" x14ac:dyDescent="0.25">
      <c r="J4035" s="4"/>
    </row>
    <row r="4036" spans="10:10" x14ac:dyDescent="0.25">
      <c r="J4036" s="4"/>
    </row>
    <row r="4037" spans="10:10" x14ac:dyDescent="0.25">
      <c r="J4037" s="4"/>
    </row>
    <row r="4038" spans="10:10" x14ac:dyDescent="0.25">
      <c r="J4038" s="4"/>
    </row>
    <row r="4039" spans="10:10" x14ac:dyDescent="0.25">
      <c r="J4039" s="4"/>
    </row>
    <row r="4040" spans="10:10" x14ac:dyDescent="0.25">
      <c r="J4040" s="4"/>
    </row>
    <row r="4041" spans="10:10" x14ac:dyDescent="0.25">
      <c r="J4041" s="4"/>
    </row>
    <row r="4042" spans="10:10" x14ac:dyDescent="0.25">
      <c r="J4042" s="4"/>
    </row>
    <row r="4043" spans="10:10" x14ac:dyDescent="0.25">
      <c r="J4043" s="4"/>
    </row>
    <row r="4044" spans="10:10" x14ac:dyDescent="0.25">
      <c r="J4044" s="4"/>
    </row>
    <row r="4045" spans="10:10" x14ac:dyDescent="0.25">
      <c r="J4045" s="4"/>
    </row>
    <row r="4046" spans="10:10" x14ac:dyDescent="0.25">
      <c r="J4046" s="4"/>
    </row>
    <row r="4047" spans="10:10" x14ac:dyDescent="0.25">
      <c r="J4047" s="4"/>
    </row>
    <row r="4048" spans="10:10" x14ac:dyDescent="0.25">
      <c r="J4048" s="4"/>
    </row>
    <row r="4049" spans="10:10" x14ac:dyDescent="0.25">
      <c r="J4049" s="4"/>
    </row>
    <row r="4050" spans="10:10" x14ac:dyDescent="0.25">
      <c r="J4050" s="4"/>
    </row>
    <row r="4051" spans="10:10" x14ac:dyDescent="0.25">
      <c r="J4051" s="4"/>
    </row>
    <row r="4052" spans="10:10" x14ac:dyDescent="0.25">
      <c r="J4052" s="4"/>
    </row>
    <row r="4053" spans="10:10" x14ac:dyDescent="0.25">
      <c r="J4053" s="4"/>
    </row>
    <row r="4054" spans="10:10" x14ac:dyDescent="0.25">
      <c r="J4054" s="4"/>
    </row>
    <row r="4055" spans="10:10" x14ac:dyDescent="0.25">
      <c r="J4055" s="4"/>
    </row>
    <row r="4056" spans="10:10" x14ac:dyDescent="0.25">
      <c r="J4056" s="4"/>
    </row>
    <row r="4057" spans="10:10" x14ac:dyDescent="0.25">
      <c r="J4057" s="4"/>
    </row>
    <row r="4058" spans="10:10" x14ac:dyDescent="0.25">
      <c r="J4058" s="4"/>
    </row>
    <row r="4059" spans="10:10" x14ac:dyDescent="0.25">
      <c r="J4059" s="4"/>
    </row>
    <row r="4060" spans="10:10" x14ac:dyDescent="0.25">
      <c r="J4060" s="4"/>
    </row>
    <row r="4061" spans="10:10" x14ac:dyDescent="0.25">
      <c r="J4061" s="4"/>
    </row>
    <row r="4062" spans="10:10" x14ac:dyDescent="0.25">
      <c r="J4062" s="4"/>
    </row>
    <row r="4063" spans="10:10" x14ac:dyDescent="0.25">
      <c r="J4063" s="4"/>
    </row>
    <row r="4064" spans="10:10" x14ac:dyDescent="0.25">
      <c r="J4064" s="4"/>
    </row>
    <row r="4065" spans="10:10" x14ac:dyDescent="0.25">
      <c r="J4065" s="4"/>
    </row>
    <row r="4066" spans="10:10" x14ac:dyDescent="0.25">
      <c r="J4066" s="4"/>
    </row>
    <row r="4067" spans="10:10" x14ac:dyDescent="0.25">
      <c r="J4067" s="4"/>
    </row>
    <row r="4068" spans="10:10" x14ac:dyDescent="0.25">
      <c r="J4068" s="4"/>
    </row>
    <row r="4069" spans="10:10" x14ac:dyDescent="0.25">
      <c r="J4069" s="4"/>
    </row>
    <row r="4070" spans="10:10" x14ac:dyDescent="0.25">
      <c r="J4070" s="4"/>
    </row>
    <row r="4071" spans="10:10" x14ac:dyDescent="0.25">
      <c r="J4071" s="4"/>
    </row>
    <row r="4072" spans="10:10" x14ac:dyDescent="0.25">
      <c r="J4072" s="4"/>
    </row>
    <row r="4073" spans="10:10" x14ac:dyDescent="0.25">
      <c r="J4073" s="4"/>
    </row>
    <row r="4074" spans="10:10" x14ac:dyDescent="0.25">
      <c r="J4074" s="4"/>
    </row>
    <row r="4075" spans="10:10" x14ac:dyDescent="0.25">
      <c r="J4075" s="4"/>
    </row>
    <row r="4076" spans="10:10" x14ac:dyDescent="0.25">
      <c r="J4076" s="4"/>
    </row>
    <row r="4077" spans="10:10" x14ac:dyDescent="0.25">
      <c r="J4077" s="4"/>
    </row>
    <row r="4078" spans="10:10" x14ac:dyDescent="0.25">
      <c r="J4078" s="4"/>
    </row>
    <row r="4079" spans="10:10" x14ac:dyDescent="0.25">
      <c r="J4079" s="4"/>
    </row>
    <row r="4080" spans="10:10" x14ac:dyDescent="0.25">
      <c r="J4080" s="4"/>
    </row>
    <row r="4081" spans="10:10" x14ac:dyDescent="0.25">
      <c r="J4081" s="4"/>
    </row>
    <row r="4082" spans="10:10" x14ac:dyDescent="0.25">
      <c r="J4082" s="4"/>
    </row>
    <row r="4083" spans="10:10" x14ac:dyDescent="0.25">
      <c r="J4083" s="4"/>
    </row>
    <row r="4084" spans="10:10" x14ac:dyDescent="0.25">
      <c r="J4084" s="4"/>
    </row>
    <row r="4085" spans="10:10" x14ac:dyDescent="0.25">
      <c r="J4085" s="4"/>
    </row>
    <row r="4086" spans="10:10" x14ac:dyDescent="0.25">
      <c r="J4086" s="4"/>
    </row>
    <row r="4087" spans="10:10" x14ac:dyDescent="0.25">
      <c r="J4087" s="4"/>
    </row>
    <row r="4088" spans="10:10" x14ac:dyDescent="0.25">
      <c r="J4088" s="4"/>
    </row>
    <row r="4089" spans="10:10" x14ac:dyDescent="0.25">
      <c r="J4089" s="4"/>
    </row>
    <row r="4090" spans="10:10" x14ac:dyDescent="0.25">
      <c r="J4090" s="4"/>
    </row>
    <row r="4091" spans="10:10" x14ac:dyDescent="0.25">
      <c r="J4091" s="4"/>
    </row>
    <row r="4092" spans="10:10" x14ac:dyDescent="0.25">
      <c r="J4092" s="4"/>
    </row>
    <row r="4093" spans="10:10" x14ac:dyDescent="0.25">
      <c r="J4093" s="4"/>
    </row>
    <row r="4094" spans="10:10" x14ac:dyDescent="0.25">
      <c r="J4094" s="4"/>
    </row>
    <row r="4095" spans="10:10" x14ac:dyDescent="0.25">
      <c r="J4095" s="4"/>
    </row>
    <row r="4096" spans="10:10" x14ac:dyDescent="0.25">
      <c r="J4096" s="4"/>
    </row>
    <row r="4097" spans="10:10" x14ac:dyDescent="0.25">
      <c r="J4097" s="4"/>
    </row>
    <row r="4098" spans="10:10" x14ac:dyDescent="0.25">
      <c r="J4098" s="4"/>
    </row>
    <row r="4099" spans="10:10" x14ac:dyDescent="0.25">
      <c r="J4099" s="4"/>
    </row>
    <row r="4100" spans="10:10" x14ac:dyDescent="0.25">
      <c r="J4100" s="4"/>
    </row>
    <row r="4101" spans="10:10" x14ac:dyDescent="0.25">
      <c r="J4101" s="4"/>
    </row>
    <row r="4102" spans="10:10" x14ac:dyDescent="0.25">
      <c r="J4102" s="4"/>
    </row>
    <row r="4103" spans="10:10" x14ac:dyDescent="0.25">
      <c r="J4103" s="4"/>
    </row>
    <row r="4104" spans="10:10" x14ac:dyDescent="0.25">
      <c r="J4104" s="4"/>
    </row>
    <row r="4105" spans="10:10" x14ac:dyDescent="0.25">
      <c r="J4105" s="4"/>
    </row>
    <row r="4106" spans="10:10" x14ac:dyDescent="0.25">
      <c r="J4106" s="4"/>
    </row>
    <row r="4107" spans="10:10" x14ac:dyDescent="0.25">
      <c r="J4107" s="4"/>
    </row>
    <row r="4108" spans="10:10" x14ac:dyDescent="0.25">
      <c r="J4108" s="4"/>
    </row>
    <row r="4109" spans="10:10" x14ac:dyDescent="0.25">
      <c r="J4109" s="4"/>
    </row>
    <row r="4110" spans="10:10" x14ac:dyDescent="0.25">
      <c r="J4110" s="4"/>
    </row>
    <row r="4111" spans="10:10" x14ac:dyDescent="0.25">
      <c r="J4111" s="4"/>
    </row>
    <row r="4112" spans="10:10" x14ac:dyDescent="0.25">
      <c r="J4112" s="4"/>
    </row>
    <row r="4113" spans="10:10" x14ac:dyDescent="0.25">
      <c r="J4113" s="4"/>
    </row>
    <row r="4114" spans="10:10" x14ac:dyDescent="0.25">
      <c r="J4114" s="4"/>
    </row>
    <row r="4115" spans="10:10" x14ac:dyDescent="0.25">
      <c r="J4115" s="4"/>
    </row>
    <row r="4116" spans="10:10" x14ac:dyDescent="0.25">
      <c r="J4116" s="4"/>
    </row>
    <row r="4117" spans="10:10" x14ac:dyDescent="0.25">
      <c r="J4117" s="4"/>
    </row>
    <row r="4118" spans="10:10" x14ac:dyDescent="0.25">
      <c r="J4118" s="4"/>
    </row>
    <row r="4119" spans="10:10" x14ac:dyDescent="0.25">
      <c r="J4119" s="4"/>
    </row>
    <row r="4120" spans="10:10" x14ac:dyDescent="0.25">
      <c r="J4120" s="4"/>
    </row>
    <row r="4121" spans="10:10" x14ac:dyDescent="0.25">
      <c r="J4121" s="4"/>
    </row>
    <row r="4122" spans="10:10" x14ac:dyDescent="0.25">
      <c r="J4122" s="4"/>
    </row>
    <row r="4123" spans="10:10" x14ac:dyDescent="0.25">
      <c r="J4123" s="4"/>
    </row>
    <row r="4124" spans="10:10" x14ac:dyDescent="0.25">
      <c r="J4124" s="4"/>
    </row>
    <row r="4125" spans="10:10" x14ac:dyDescent="0.25">
      <c r="J4125" s="4"/>
    </row>
    <row r="4126" spans="10:10" x14ac:dyDescent="0.25">
      <c r="J4126" s="4"/>
    </row>
    <row r="4127" spans="10:10" x14ac:dyDescent="0.25">
      <c r="J4127" s="4"/>
    </row>
    <row r="4128" spans="10:10" x14ac:dyDescent="0.25">
      <c r="J4128" s="4"/>
    </row>
    <row r="4129" spans="10:10" x14ac:dyDescent="0.25">
      <c r="J4129" s="4"/>
    </row>
    <row r="4130" spans="10:10" x14ac:dyDescent="0.25">
      <c r="J4130" s="4"/>
    </row>
    <row r="4131" spans="10:10" x14ac:dyDescent="0.25">
      <c r="J4131" s="4"/>
    </row>
    <row r="4132" spans="10:10" x14ac:dyDescent="0.25">
      <c r="J4132" s="4"/>
    </row>
    <row r="4133" spans="10:10" x14ac:dyDescent="0.25">
      <c r="J4133" s="4"/>
    </row>
    <row r="4134" spans="10:10" x14ac:dyDescent="0.25">
      <c r="J4134" s="4"/>
    </row>
    <row r="4135" spans="10:10" x14ac:dyDescent="0.25">
      <c r="J4135" s="4"/>
    </row>
    <row r="4136" spans="10:10" x14ac:dyDescent="0.25">
      <c r="J4136" s="4"/>
    </row>
    <row r="4137" spans="10:10" x14ac:dyDescent="0.25">
      <c r="J4137" s="4"/>
    </row>
    <row r="4138" spans="10:10" x14ac:dyDescent="0.25">
      <c r="J4138" s="4"/>
    </row>
    <row r="4139" spans="10:10" x14ac:dyDescent="0.25">
      <c r="J4139" s="4"/>
    </row>
    <row r="4140" spans="10:10" x14ac:dyDescent="0.25">
      <c r="J4140" s="4"/>
    </row>
    <row r="4141" spans="10:10" x14ac:dyDescent="0.25">
      <c r="J4141" s="4"/>
    </row>
    <row r="4142" spans="10:10" x14ac:dyDescent="0.25">
      <c r="J4142" s="4"/>
    </row>
    <row r="4143" spans="10:10" x14ac:dyDescent="0.25">
      <c r="J4143" s="4"/>
    </row>
    <row r="4144" spans="10:10" x14ac:dyDescent="0.25">
      <c r="J4144" s="4"/>
    </row>
    <row r="4145" spans="10:10" x14ac:dyDescent="0.25">
      <c r="J4145" s="4"/>
    </row>
    <row r="4146" spans="10:10" x14ac:dyDescent="0.25">
      <c r="J4146" s="4"/>
    </row>
    <row r="4147" spans="10:10" x14ac:dyDescent="0.25">
      <c r="J4147" s="4"/>
    </row>
    <row r="4148" spans="10:10" x14ac:dyDescent="0.25">
      <c r="J4148" s="4"/>
    </row>
    <row r="4149" spans="10:10" x14ac:dyDescent="0.25">
      <c r="J4149" s="4"/>
    </row>
    <row r="4150" spans="10:10" x14ac:dyDescent="0.25">
      <c r="J4150" s="4"/>
    </row>
    <row r="4151" spans="10:10" x14ac:dyDescent="0.25">
      <c r="J4151" s="4"/>
    </row>
    <row r="4152" spans="10:10" x14ac:dyDescent="0.25">
      <c r="J4152" s="4"/>
    </row>
    <row r="4153" spans="10:10" x14ac:dyDescent="0.25">
      <c r="J4153" s="4"/>
    </row>
    <row r="4154" spans="10:10" x14ac:dyDescent="0.25">
      <c r="J4154" s="4"/>
    </row>
    <row r="4155" spans="10:10" x14ac:dyDescent="0.25">
      <c r="J4155" s="4"/>
    </row>
    <row r="4156" spans="10:10" x14ac:dyDescent="0.25">
      <c r="J4156" s="4"/>
    </row>
    <row r="4157" spans="10:10" x14ac:dyDescent="0.25">
      <c r="J4157" s="4"/>
    </row>
    <row r="4158" spans="10:10" x14ac:dyDescent="0.25">
      <c r="J4158" s="4"/>
    </row>
    <row r="4159" spans="10:10" x14ac:dyDescent="0.25">
      <c r="J4159" s="4"/>
    </row>
    <row r="4160" spans="10:10" x14ac:dyDescent="0.25">
      <c r="J4160" s="4"/>
    </row>
    <row r="4161" spans="10:10" x14ac:dyDescent="0.25">
      <c r="J4161" s="4"/>
    </row>
    <row r="4162" spans="10:10" x14ac:dyDescent="0.25">
      <c r="J4162" s="4"/>
    </row>
    <row r="4163" spans="10:10" x14ac:dyDescent="0.25">
      <c r="J4163" s="4"/>
    </row>
    <row r="4164" spans="10:10" x14ac:dyDescent="0.25">
      <c r="J4164" s="4"/>
    </row>
    <row r="4165" spans="10:10" x14ac:dyDescent="0.25">
      <c r="J4165" s="4"/>
    </row>
    <row r="4166" spans="10:10" x14ac:dyDescent="0.25">
      <c r="J4166" s="4"/>
    </row>
    <row r="4167" spans="10:10" x14ac:dyDescent="0.25">
      <c r="J4167" s="4"/>
    </row>
    <row r="4168" spans="10:10" x14ac:dyDescent="0.25">
      <c r="J4168" s="4"/>
    </row>
    <row r="4169" spans="10:10" x14ac:dyDescent="0.25">
      <c r="J4169" s="4"/>
    </row>
    <row r="4170" spans="10:10" x14ac:dyDescent="0.25">
      <c r="J4170" s="4"/>
    </row>
    <row r="4171" spans="10:10" x14ac:dyDescent="0.25">
      <c r="J4171" s="4"/>
    </row>
    <row r="4172" spans="10:10" x14ac:dyDescent="0.25">
      <c r="J4172" s="4"/>
    </row>
    <row r="4173" spans="10:10" x14ac:dyDescent="0.25">
      <c r="J4173" s="4"/>
    </row>
    <row r="4174" spans="10:10" x14ac:dyDescent="0.25">
      <c r="J4174" s="4"/>
    </row>
    <row r="4175" spans="10:10" x14ac:dyDescent="0.25">
      <c r="J4175" s="4"/>
    </row>
    <row r="4176" spans="10:10" x14ac:dyDescent="0.25">
      <c r="J4176" s="4"/>
    </row>
    <row r="4177" spans="10:10" x14ac:dyDescent="0.25">
      <c r="J4177" s="4"/>
    </row>
    <row r="4178" spans="10:10" x14ac:dyDescent="0.25">
      <c r="J4178" s="4"/>
    </row>
    <row r="4179" spans="10:10" x14ac:dyDescent="0.25">
      <c r="J4179" s="4"/>
    </row>
    <row r="4180" spans="10:10" x14ac:dyDescent="0.25">
      <c r="J4180" s="4"/>
    </row>
    <row r="4181" spans="10:10" x14ac:dyDescent="0.25">
      <c r="J4181" s="4"/>
    </row>
    <row r="4182" spans="10:10" x14ac:dyDescent="0.25">
      <c r="J4182" s="4"/>
    </row>
    <row r="4183" spans="10:10" x14ac:dyDescent="0.25">
      <c r="J4183" s="4"/>
    </row>
    <row r="4184" spans="10:10" x14ac:dyDescent="0.25">
      <c r="J4184" s="4"/>
    </row>
    <row r="4185" spans="10:10" x14ac:dyDescent="0.25">
      <c r="J4185" s="4"/>
    </row>
    <row r="4186" spans="10:10" x14ac:dyDescent="0.25">
      <c r="J4186" s="4"/>
    </row>
    <row r="4187" spans="10:10" x14ac:dyDescent="0.25">
      <c r="J4187" s="4"/>
    </row>
    <row r="4188" spans="10:10" x14ac:dyDescent="0.25">
      <c r="J4188" s="4"/>
    </row>
    <row r="4189" spans="10:10" x14ac:dyDescent="0.25">
      <c r="J4189" s="4"/>
    </row>
    <row r="4190" spans="10:10" x14ac:dyDescent="0.25">
      <c r="J4190" s="4"/>
    </row>
    <row r="4191" spans="10:10" x14ac:dyDescent="0.25">
      <c r="J4191" s="4"/>
    </row>
    <row r="4192" spans="10:10" x14ac:dyDescent="0.25">
      <c r="J4192" s="4"/>
    </row>
    <row r="4193" spans="10:10" x14ac:dyDescent="0.25">
      <c r="J4193" s="4"/>
    </row>
    <row r="4194" spans="10:10" x14ac:dyDescent="0.25">
      <c r="J4194" s="4"/>
    </row>
    <row r="4195" spans="10:10" x14ac:dyDescent="0.25">
      <c r="J4195" s="4"/>
    </row>
    <row r="4196" spans="10:10" x14ac:dyDescent="0.25">
      <c r="J4196" s="4"/>
    </row>
    <row r="4197" spans="10:10" x14ac:dyDescent="0.25">
      <c r="J4197" s="4"/>
    </row>
    <row r="4198" spans="10:10" x14ac:dyDescent="0.25">
      <c r="J4198" s="4"/>
    </row>
    <row r="4199" spans="10:10" x14ac:dyDescent="0.25">
      <c r="J4199" s="4"/>
    </row>
    <row r="4200" spans="10:10" x14ac:dyDescent="0.25">
      <c r="J4200" s="4"/>
    </row>
    <row r="4201" spans="10:10" x14ac:dyDescent="0.25">
      <c r="J4201" s="4"/>
    </row>
    <row r="4202" spans="10:10" x14ac:dyDescent="0.25">
      <c r="J4202" s="4"/>
    </row>
    <row r="4203" spans="10:10" x14ac:dyDescent="0.25">
      <c r="J4203" s="4"/>
    </row>
    <row r="4204" spans="10:10" x14ac:dyDescent="0.25">
      <c r="J4204" s="4"/>
    </row>
    <row r="4205" spans="10:10" x14ac:dyDescent="0.25">
      <c r="J4205" s="4"/>
    </row>
    <row r="4206" spans="10:10" x14ac:dyDescent="0.25">
      <c r="J4206" s="4"/>
    </row>
    <row r="4207" spans="10:10" x14ac:dyDescent="0.25">
      <c r="J4207" s="4"/>
    </row>
    <row r="4208" spans="10:10" x14ac:dyDescent="0.25">
      <c r="J4208" s="4"/>
    </row>
    <row r="4209" spans="10:10" x14ac:dyDescent="0.25">
      <c r="J4209" s="4"/>
    </row>
    <row r="4210" spans="10:10" x14ac:dyDescent="0.25">
      <c r="J4210" s="4"/>
    </row>
    <row r="4211" spans="10:10" x14ac:dyDescent="0.25">
      <c r="J4211" s="4"/>
    </row>
    <row r="4212" spans="10:10" x14ac:dyDescent="0.25">
      <c r="J4212" s="4"/>
    </row>
    <row r="4213" spans="10:10" x14ac:dyDescent="0.25">
      <c r="J4213" s="4"/>
    </row>
    <row r="4214" spans="10:10" x14ac:dyDescent="0.25">
      <c r="J4214" s="4"/>
    </row>
    <row r="4215" spans="10:10" x14ac:dyDescent="0.25">
      <c r="J4215" s="4"/>
    </row>
    <row r="4216" spans="10:10" x14ac:dyDescent="0.25">
      <c r="J4216" s="4"/>
    </row>
    <row r="4217" spans="10:10" x14ac:dyDescent="0.25">
      <c r="J4217" s="4"/>
    </row>
    <row r="4218" spans="10:10" x14ac:dyDescent="0.25">
      <c r="J4218" s="4"/>
    </row>
    <row r="4219" spans="10:10" x14ac:dyDescent="0.25">
      <c r="J4219" s="4"/>
    </row>
    <row r="4220" spans="10:10" x14ac:dyDescent="0.25">
      <c r="J4220" s="4"/>
    </row>
    <row r="4221" spans="10:10" x14ac:dyDescent="0.25">
      <c r="J4221" s="4"/>
    </row>
    <row r="4222" spans="10:10" x14ac:dyDescent="0.25">
      <c r="J4222" s="4"/>
    </row>
    <row r="4223" spans="10:10" x14ac:dyDescent="0.25">
      <c r="J4223" s="4"/>
    </row>
    <row r="4224" spans="10:10" x14ac:dyDescent="0.25">
      <c r="J4224" s="4"/>
    </row>
    <row r="4225" spans="10:10" x14ac:dyDescent="0.25">
      <c r="J4225" s="4"/>
    </row>
    <row r="4226" spans="10:10" x14ac:dyDescent="0.25">
      <c r="J4226" s="4"/>
    </row>
    <row r="4227" spans="10:10" x14ac:dyDescent="0.25">
      <c r="J4227" s="4"/>
    </row>
    <row r="4228" spans="10:10" x14ac:dyDescent="0.25">
      <c r="J4228" s="4"/>
    </row>
    <row r="4229" spans="10:10" x14ac:dyDescent="0.25">
      <c r="J4229" s="4"/>
    </row>
    <row r="4230" spans="10:10" x14ac:dyDescent="0.25">
      <c r="J4230" s="4"/>
    </row>
    <row r="4231" spans="10:10" x14ac:dyDescent="0.25">
      <c r="J4231" s="4"/>
    </row>
    <row r="4232" spans="10:10" x14ac:dyDescent="0.25">
      <c r="J4232" s="4"/>
    </row>
    <row r="4233" spans="10:10" x14ac:dyDescent="0.25">
      <c r="J4233" s="4"/>
    </row>
    <row r="4234" spans="10:10" x14ac:dyDescent="0.25">
      <c r="J4234" s="4"/>
    </row>
    <row r="4235" spans="10:10" x14ac:dyDescent="0.25">
      <c r="J4235" s="4"/>
    </row>
    <row r="4236" spans="10:10" x14ac:dyDescent="0.25">
      <c r="J4236" s="4"/>
    </row>
    <row r="4237" spans="10:10" x14ac:dyDescent="0.25">
      <c r="J4237" s="4"/>
    </row>
    <row r="4238" spans="10:10" x14ac:dyDescent="0.25">
      <c r="J4238" s="4"/>
    </row>
    <row r="4239" spans="10:10" x14ac:dyDescent="0.25">
      <c r="J4239" s="4"/>
    </row>
    <row r="4240" spans="10:10" x14ac:dyDescent="0.25">
      <c r="J4240" s="4"/>
    </row>
    <row r="4241" spans="10:10" x14ac:dyDescent="0.25">
      <c r="J4241" s="4"/>
    </row>
    <row r="4242" spans="10:10" x14ac:dyDescent="0.25">
      <c r="J4242" s="4"/>
    </row>
    <row r="4243" spans="10:10" x14ac:dyDescent="0.25">
      <c r="J4243" s="4"/>
    </row>
    <row r="4244" spans="10:10" x14ac:dyDescent="0.25">
      <c r="J4244" s="4"/>
    </row>
    <row r="4245" spans="10:10" x14ac:dyDescent="0.25">
      <c r="J4245" s="4"/>
    </row>
    <row r="4246" spans="10:10" x14ac:dyDescent="0.25">
      <c r="J4246" s="4"/>
    </row>
    <row r="4247" spans="10:10" x14ac:dyDescent="0.25">
      <c r="J4247" s="4"/>
    </row>
    <row r="4248" spans="10:10" x14ac:dyDescent="0.25">
      <c r="J4248" s="4"/>
    </row>
    <row r="4249" spans="10:10" x14ac:dyDescent="0.25">
      <c r="J4249" s="4"/>
    </row>
    <row r="4250" spans="10:10" x14ac:dyDescent="0.25">
      <c r="J4250" s="4"/>
    </row>
    <row r="4251" spans="10:10" x14ac:dyDescent="0.25">
      <c r="J4251" s="4"/>
    </row>
    <row r="4252" spans="10:10" x14ac:dyDescent="0.25">
      <c r="J4252" s="4"/>
    </row>
    <row r="4253" spans="10:10" x14ac:dyDescent="0.25">
      <c r="J4253" s="4"/>
    </row>
    <row r="4254" spans="10:10" x14ac:dyDescent="0.25">
      <c r="J4254" s="4"/>
    </row>
    <row r="4255" spans="10:10" x14ac:dyDescent="0.25">
      <c r="J4255" s="4"/>
    </row>
    <row r="4256" spans="10:10" x14ac:dyDescent="0.25">
      <c r="J4256" s="4"/>
    </row>
    <row r="4257" spans="10:10" x14ac:dyDescent="0.25">
      <c r="J4257" s="4"/>
    </row>
    <row r="4258" spans="10:10" x14ac:dyDescent="0.25">
      <c r="J4258" s="4"/>
    </row>
    <row r="4259" spans="10:10" x14ac:dyDescent="0.25">
      <c r="J4259" s="4"/>
    </row>
    <row r="4260" spans="10:10" x14ac:dyDescent="0.25">
      <c r="J4260" s="4"/>
    </row>
    <row r="4261" spans="10:10" x14ac:dyDescent="0.25">
      <c r="J4261" s="4"/>
    </row>
    <row r="4262" spans="10:10" x14ac:dyDescent="0.25">
      <c r="J4262" s="4"/>
    </row>
    <row r="4263" spans="10:10" x14ac:dyDescent="0.25">
      <c r="J4263" s="4"/>
    </row>
    <row r="4264" spans="10:10" x14ac:dyDescent="0.25">
      <c r="J4264" s="4"/>
    </row>
    <row r="4265" spans="10:10" x14ac:dyDescent="0.25">
      <c r="J4265" s="4"/>
    </row>
    <row r="4266" spans="10:10" x14ac:dyDescent="0.25">
      <c r="J4266" s="4"/>
    </row>
    <row r="4267" spans="10:10" x14ac:dyDescent="0.25">
      <c r="J4267" s="4"/>
    </row>
    <row r="4268" spans="10:10" x14ac:dyDescent="0.25">
      <c r="J4268" s="4"/>
    </row>
    <row r="4269" spans="10:10" x14ac:dyDescent="0.25">
      <c r="J4269" s="4"/>
    </row>
    <row r="4270" spans="10:10" x14ac:dyDescent="0.25">
      <c r="J4270" s="4"/>
    </row>
    <row r="4271" spans="10:10" x14ac:dyDescent="0.25">
      <c r="J4271" s="4"/>
    </row>
    <row r="4272" spans="10:10" x14ac:dyDescent="0.25">
      <c r="J4272" s="4"/>
    </row>
    <row r="4273" spans="10:10" x14ac:dyDescent="0.25">
      <c r="J4273" s="4"/>
    </row>
    <row r="4274" spans="10:10" x14ac:dyDescent="0.25">
      <c r="J4274" s="4"/>
    </row>
    <row r="4275" spans="10:10" x14ac:dyDescent="0.25">
      <c r="J4275" s="4"/>
    </row>
    <row r="4276" spans="10:10" x14ac:dyDescent="0.25">
      <c r="J4276" s="4"/>
    </row>
    <row r="4277" spans="10:10" x14ac:dyDescent="0.25">
      <c r="J4277" s="4"/>
    </row>
    <row r="4278" spans="10:10" x14ac:dyDescent="0.25">
      <c r="J4278" s="4"/>
    </row>
    <row r="4279" spans="10:10" x14ac:dyDescent="0.25">
      <c r="J4279" s="4"/>
    </row>
    <row r="4280" spans="10:10" x14ac:dyDescent="0.25">
      <c r="J4280" s="4"/>
    </row>
    <row r="4281" spans="10:10" x14ac:dyDescent="0.25">
      <c r="J4281" s="4"/>
    </row>
    <row r="4282" spans="10:10" x14ac:dyDescent="0.25">
      <c r="J4282" s="4"/>
    </row>
    <row r="4283" spans="10:10" x14ac:dyDescent="0.25">
      <c r="J4283" s="4"/>
    </row>
    <row r="4284" spans="10:10" x14ac:dyDescent="0.25">
      <c r="J4284" s="4"/>
    </row>
    <row r="4285" spans="10:10" x14ac:dyDescent="0.25">
      <c r="J4285" s="4"/>
    </row>
    <row r="4286" spans="10:10" x14ac:dyDescent="0.25">
      <c r="J4286" s="4"/>
    </row>
    <row r="4287" spans="10:10" x14ac:dyDescent="0.25">
      <c r="J4287" s="4"/>
    </row>
    <row r="4288" spans="10:10" x14ac:dyDescent="0.25">
      <c r="J4288" s="4"/>
    </row>
    <row r="4289" spans="10:10" x14ac:dyDescent="0.25">
      <c r="J4289" s="4"/>
    </row>
    <row r="4290" spans="10:10" x14ac:dyDescent="0.25">
      <c r="J4290" s="4"/>
    </row>
    <row r="4291" spans="10:10" x14ac:dyDescent="0.25">
      <c r="J4291" s="4"/>
    </row>
    <row r="4292" spans="10:10" x14ac:dyDescent="0.25">
      <c r="J4292" s="4"/>
    </row>
    <row r="4293" spans="10:10" x14ac:dyDescent="0.25">
      <c r="J4293" s="4"/>
    </row>
    <row r="4294" spans="10:10" x14ac:dyDescent="0.25">
      <c r="J4294" s="4"/>
    </row>
    <row r="4295" spans="10:10" x14ac:dyDescent="0.25">
      <c r="J4295" s="4"/>
    </row>
    <row r="4296" spans="10:10" x14ac:dyDescent="0.25">
      <c r="J4296" s="4"/>
    </row>
    <row r="4297" spans="10:10" x14ac:dyDescent="0.25">
      <c r="J4297" s="4"/>
    </row>
    <row r="4298" spans="10:10" x14ac:dyDescent="0.25">
      <c r="J4298" s="4"/>
    </row>
    <row r="4299" spans="10:10" x14ac:dyDescent="0.25">
      <c r="J4299" s="4"/>
    </row>
    <row r="4300" spans="10:10" x14ac:dyDescent="0.25">
      <c r="J4300" s="4"/>
    </row>
    <row r="4301" spans="10:10" x14ac:dyDescent="0.25">
      <c r="J4301" s="4"/>
    </row>
    <row r="4302" spans="10:10" x14ac:dyDescent="0.25">
      <c r="J4302" s="4"/>
    </row>
    <row r="4303" spans="10:10" x14ac:dyDescent="0.25">
      <c r="J4303" s="4"/>
    </row>
    <row r="4304" spans="10:10" x14ac:dyDescent="0.25">
      <c r="J4304" s="4"/>
    </row>
    <row r="4305" spans="10:10" x14ac:dyDescent="0.25">
      <c r="J4305" s="4"/>
    </row>
    <row r="4306" spans="10:10" x14ac:dyDescent="0.25">
      <c r="J4306" s="4"/>
    </row>
    <row r="4307" spans="10:10" x14ac:dyDescent="0.25">
      <c r="J4307" s="4"/>
    </row>
    <row r="4308" spans="10:10" x14ac:dyDescent="0.25">
      <c r="J4308" s="4"/>
    </row>
    <row r="4309" spans="10:10" x14ac:dyDescent="0.25">
      <c r="J4309" s="4"/>
    </row>
    <row r="4310" spans="10:10" x14ac:dyDescent="0.25">
      <c r="J4310" s="4"/>
    </row>
    <row r="4311" spans="10:10" x14ac:dyDescent="0.25">
      <c r="J4311" s="4"/>
    </row>
    <row r="4312" spans="10:10" x14ac:dyDescent="0.25">
      <c r="J4312" s="4"/>
    </row>
    <row r="4313" spans="10:10" x14ac:dyDescent="0.25">
      <c r="J4313" s="4"/>
    </row>
    <row r="4314" spans="10:10" x14ac:dyDescent="0.25">
      <c r="J4314" s="4"/>
    </row>
    <row r="4315" spans="10:10" x14ac:dyDescent="0.25">
      <c r="J4315" s="4"/>
    </row>
    <row r="4316" spans="10:10" x14ac:dyDescent="0.25">
      <c r="J4316" s="4"/>
    </row>
    <row r="4317" spans="10:10" x14ac:dyDescent="0.25">
      <c r="J4317" s="4"/>
    </row>
    <row r="4318" spans="10:10" x14ac:dyDescent="0.25">
      <c r="J4318" s="4"/>
    </row>
    <row r="4319" spans="10:10" x14ac:dyDescent="0.25">
      <c r="J4319" s="4"/>
    </row>
    <row r="4320" spans="10:10" x14ac:dyDescent="0.25">
      <c r="J4320" s="4"/>
    </row>
    <row r="4321" spans="10:10" x14ac:dyDescent="0.25">
      <c r="J4321" s="4"/>
    </row>
    <row r="4322" spans="10:10" x14ac:dyDescent="0.25">
      <c r="J4322" s="4"/>
    </row>
    <row r="4323" spans="10:10" x14ac:dyDescent="0.25">
      <c r="J4323" s="4"/>
    </row>
    <row r="4324" spans="10:10" x14ac:dyDescent="0.25">
      <c r="J4324" s="4"/>
    </row>
    <row r="4325" spans="10:10" x14ac:dyDescent="0.25">
      <c r="J4325" s="4"/>
    </row>
    <row r="4326" spans="10:10" x14ac:dyDescent="0.25">
      <c r="J4326" s="4"/>
    </row>
    <row r="4327" spans="10:10" x14ac:dyDescent="0.25">
      <c r="J4327" s="4"/>
    </row>
    <row r="4328" spans="10:10" x14ac:dyDescent="0.25">
      <c r="J4328" s="4"/>
    </row>
    <row r="4329" spans="10:10" x14ac:dyDescent="0.25">
      <c r="J4329" s="4"/>
    </row>
    <row r="4330" spans="10:10" x14ac:dyDescent="0.25">
      <c r="J4330" s="4"/>
    </row>
    <row r="4331" spans="10:10" x14ac:dyDescent="0.25">
      <c r="J4331" s="4"/>
    </row>
    <row r="4332" spans="10:10" x14ac:dyDescent="0.25">
      <c r="J4332" s="4"/>
    </row>
    <row r="4333" spans="10:10" x14ac:dyDescent="0.25">
      <c r="J4333" s="4"/>
    </row>
    <row r="4334" spans="10:10" x14ac:dyDescent="0.25">
      <c r="J4334" s="4"/>
    </row>
    <row r="4335" spans="10:10" x14ac:dyDescent="0.25">
      <c r="J4335" s="4"/>
    </row>
    <row r="4336" spans="10:10" x14ac:dyDescent="0.25">
      <c r="J4336" s="4"/>
    </row>
    <row r="4337" spans="10:10" x14ac:dyDescent="0.25">
      <c r="J4337" s="4"/>
    </row>
    <row r="4338" spans="10:10" x14ac:dyDescent="0.25">
      <c r="J4338" s="4"/>
    </row>
    <row r="4339" spans="10:10" x14ac:dyDescent="0.25">
      <c r="J4339" s="4"/>
    </row>
    <row r="4340" spans="10:10" x14ac:dyDescent="0.25">
      <c r="J4340" s="4"/>
    </row>
    <row r="4341" spans="10:10" x14ac:dyDescent="0.25">
      <c r="J4341" s="4"/>
    </row>
    <row r="4342" spans="10:10" x14ac:dyDescent="0.25">
      <c r="J4342" s="4"/>
    </row>
    <row r="4343" spans="10:10" x14ac:dyDescent="0.25">
      <c r="J4343" s="4"/>
    </row>
    <row r="4344" spans="10:10" x14ac:dyDescent="0.25">
      <c r="J4344" s="4"/>
    </row>
    <row r="4345" spans="10:10" x14ac:dyDescent="0.25">
      <c r="J4345" s="4"/>
    </row>
    <row r="4346" spans="10:10" x14ac:dyDescent="0.25">
      <c r="J4346" s="4"/>
    </row>
    <row r="4347" spans="10:10" x14ac:dyDescent="0.25">
      <c r="J4347" s="4"/>
    </row>
    <row r="4348" spans="10:10" x14ac:dyDescent="0.25">
      <c r="J4348" s="4"/>
    </row>
    <row r="4349" spans="10:10" x14ac:dyDescent="0.25">
      <c r="J4349" s="4"/>
    </row>
    <row r="4350" spans="10:10" x14ac:dyDescent="0.25">
      <c r="J4350" s="4"/>
    </row>
    <row r="4351" spans="10:10" x14ac:dyDescent="0.25">
      <c r="J4351" s="4"/>
    </row>
    <row r="4352" spans="10:10" x14ac:dyDescent="0.25">
      <c r="J4352" s="4"/>
    </row>
    <row r="4353" spans="10:10" x14ac:dyDescent="0.25">
      <c r="J4353" s="4"/>
    </row>
    <row r="4354" spans="10:10" x14ac:dyDescent="0.25">
      <c r="J4354" s="4"/>
    </row>
    <row r="4355" spans="10:10" x14ac:dyDescent="0.25">
      <c r="J4355" s="4"/>
    </row>
    <row r="4356" spans="10:10" x14ac:dyDescent="0.25">
      <c r="J4356" s="4"/>
    </row>
    <row r="4357" spans="10:10" x14ac:dyDescent="0.25">
      <c r="J4357" s="4"/>
    </row>
    <row r="4358" spans="10:10" x14ac:dyDescent="0.25">
      <c r="J4358" s="4"/>
    </row>
    <row r="4359" spans="10:10" x14ac:dyDescent="0.25">
      <c r="J4359" s="4"/>
    </row>
    <row r="4360" spans="10:10" x14ac:dyDescent="0.25">
      <c r="J4360" s="4"/>
    </row>
    <row r="4361" spans="10:10" x14ac:dyDescent="0.25">
      <c r="J4361" s="4"/>
    </row>
    <row r="4362" spans="10:10" x14ac:dyDescent="0.25">
      <c r="J4362" s="4"/>
    </row>
    <row r="4363" spans="10:10" x14ac:dyDescent="0.25">
      <c r="J4363" s="4"/>
    </row>
    <row r="4364" spans="10:10" x14ac:dyDescent="0.25">
      <c r="J4364" s="4"/>
    </row>
    <row r="4365" spans="10:10" x14ac:dyDescent="0.25">
      <c r="J4365" s="4"/>
    </row>
    <row r="4366" spans="10:10" x14ac:dyDescent="0.25">
      <c r="J4366" s="4"/>
    </row>
    <row r="4367" spans="10:10" x14ac:dyDescent="0.25">
      <c r="J4367" s="4"/>
    </row>
    <row r="4368" spans="10:10" x14ac:dyDescent="0.25">
      <c r="J4368" s="4"/>
    </row>
    <row r="4369" spans="10:10" x14ac:dyDescent="0.25">
      <c r="J4369" s="4"/>
    </row>
    <row r="4370" spans="10:10" x14ac:dyDescent="0.25">
      <c r="J4370" s="4"/>
    </row>
    <row r="4371" spans="10:10" x14ac:dyDescent="0.25">
      <c r="J4371" s="4"/>
    </row>
    <row r="4372" spans="10:10" x14ac:dyDescent="0.25">
      <c r="J4372" s="4"/>
    </row>
    <row r="4373" spans="10:10" x14ac:dyDescent="0.25">
      <c r="J4373" s="4"/>
    </row>
    <row r="4374" spans="10:10" x14ac:dyDescent="0.25">
      <c r="J4374" s="4"/>
    </row>
    <row r="4375" spans="10:10" x14ac:dyDescent="0.25">
      <c r="J4375" s="4"/>
    </row>
    <row r="4376" spans="10:10" x14ac:dyDescent="0.25">
      <c r="J4376" s="4"/>
    </row>
    <row r="4377" spans="10:10" x14ac:dyDescent="0.25">
      <c r="J4377" s="4"/>
    </row>
    <row r="4378" spans="10:10" x14ac:dyDescent="0.25">
      <c r="J4378" s="4"/>
    </row>
    <row r="4379" spans="10:10" x14ac:dyDescent="0.25">
      <c r="J4379" s="4"/>
    </row>
    <row r="4380" spans="10:10" x14ac:dyDescent="0.25">
      <c r="J4380" s="4"/>
    </row>
    <row r="4381" spans="10:10" x14ac:dyDescent="0.25">
      <c r="J4381" s="4"/>
    </row>
    <row r="4382" spans="10:10" x14ac:dyDescent="0.25">
      <c r="J4382" s="4"/>
    </row>
    <row r="4383" spans="10:10" x14ac:dyDescent="0.25">
      <c r="J4383" s="4"/>
    </row>
    <row r="4384" spans="10:10" x14ac:dyDescent="0.25">
      <c r="J4384" s="4"/>
    </row>
    <row r="4385" spans="10:10" x14ac:dyDescent="0.25">
      <c r="J4385" s="4"/>
    </row>
    <row r="4386" spans="10:10" x14ac:dyDescent="0.25">
      <c r="J4386" s="4"/>
    </row>
    <row r="4387" spans="10:10" x14ac:dyDescent="0.25">
      <c r="J4387" s="4"/>
    </row>
    <row r="4388" spans="10:10" x14ac:dyDescent="0.25">
      <c r="J4388" s="4"/>
    </row>
    <row r="4389" spans="10:10" x14ac:dyDescent="0.25">
      <c r="J4389" s="4"/>
    </row>
    <row r="4390" spans="10:10" x14ac:dyDescent="0.25">
      <c r="J4390" s="4"/>
    </row>
    <row r="4391" spans="10:10" x14ac:dyDescent="0.25">
      <c r="J4391" s="4"/>
    </row>
    <row r="4392" spans="10:10" x14ac:dyDescent="0.25">
      <c r="J4392" s="4"/>
    </row>
    <row r="4393" spans="10:10" x14ac:dyDescent="0.25">
      <c r="J4393" s="4"/>
    </row>
    <row r="4394" spans="10:10" x14ac:dyDescent="0.25">
      <c r="J4394" s="4"/>
    </row>
    <row r="4395" spans="10:10" x14ac:dyDescent="0.25">
      <c r="J4395" s="4"/>
    </row>
    <row r="4396" spans="10:10" x14ac:dyDescent="0.25">
      <c r="J4396" s="4"/>
    </row>
    <row r="4397" spans="10:10" x14ac:dyDescent="0.25">
      <c r="J4397" s="4"/>
    </row>
    <row r="4398" spans="10:10" x14ac:dyDescent="0.25">
      <c r="J4398" s="4"/>
    </row>
    <row r="4399" spans="10:10" x14ac:dyDescent="0.25">
      <c r="J4399" s="4"/>
    </row>
    <row r="4400" spans="10:10" x14ac:dyDescent="0.25">
      <c r="J4400" s="4"/>
    </row>
    <row r="4401" spans="10:10" x14ac:dyDescent="0.25">
      <c r="J4401" s="4"/>
    </row>
    <row r="4402" spans="10:10" x14ac:dyDescent="0.25">
      <c r="J4402" s="4"/>
    </row>
    <row r="4403" spans="10:10" x14ac:dyDescent="0.25">
      <c r="J4403" s="4"/>
    </row>
    <row r="4404" spans="10:10" x14ac:dyDescent="0.25">
      <c r="J4404" s="4"/>
    </row>
    <row r="4405" spans="10:10" x14ac:dyDescent="0.25">
      <c r="J4405" s="4"/>
    </row>
    <row r="4406" spans="10:10" x14ac:dyDescent="0.25">
      <c r="J4406" s="4"/>
    </row>
    <row r="4407" spans="10:10" x14ac:dyDescent="0.25">
      <c r="J4407" s="4"/>
    </row>
    <row r="4408" spans="10:10" x14ac:dyDescent="0.25">
      <c r="J4408" s="4"/>
    </row>
    <row r="4409" spans="10:10" x14ac:dyDescent="0.25">
      <c r="J4409" s="4"/>
    </row>
    <row r="4410" spans="10:10" x14ac:dyDescent="0.25">
      <c r="J4410" s="4"/>
    </row>
    <row r="4411" spans="10:10" x14ac:dyDescent="0.25">
      <c r="J4411" s="4"/>
    </row>
    <row r="4412" spans="10:10" x14ac:dyDescent="0.25">
      <c r="J4412" s="4"/>
    </row>
    <row r="4413" spans="10:10" x14ac:dyDescent="0.25">
      <c r="J4413" s="4"/>
    </row>
    <row r="4414" spans="10:10" x14ac:dyDescent="0.25">
      <c r="J4414" s="4"/>
    </row>
    <row r="4415" spans="10:10" x14ac:dyDescent="0.25">
      <c r="J4415" s="4"/>
    </row>
    <row r="4416" spans="10:10" x14ac:dyDescent="0.25">
      <c r="J4416" s="4"/>
    </row>
    <row r="4417" spans="10:10" x14ac:dyDescent="0.25">
      <c r="J4417" s="4"/>
    </row>
    <row r="4418" spans="10:10" x14ac:dyDescent="0.25">
      <c r="J4418" s="4"/>
    </row>
    <row r="4419" spans="10:10" x14ac:dyDescent="0.25">
      <c r="J4419" s="4"/>
    </row>
    <row r="4420" spans="10:10" x14ac:dyDescent="0.25">
      <c r="J4420" s="4"/>
    </row>
    <row r="4421" spans="10:10" x14ac:dyDescent="0.25">
      <c r="J4421" s="4"/>
    </row>
    <row r="4422" spans="10:10" x14ac:dyDescent="0.25">
      <c r="J4422" s="4"/>
    </row>
    <row r="4423" spans="10:10" x14ac:dyDescent="0.25">
      <c r="J4423" s="4"/>
    </row>
    <row r="4424" spans="10:10" x14ac:dyDescent="0.25">
      <c r="J4424" s="4"/>
    </row>
    <row r="4425" spans="10:10" x14ac:dyDescent="0.25">
      <c r="J4425" s="4"/>
    </row>
    <row r="4426" spans="10:10" x14ac:dyDescent="0.25">
      <c r="J4426" s="4"/>
    </row>
    <row r="4427" spans="10:10" x14ac:dyDescent="0.25">
      <c r="J4427" s="4"/>
    </row>
    <row r="4428" spans="10:10" x14ac:dyDescent="0.25">
      <c r="J4428" s="4"/>
    </row>
    <row r="4429" spans="10:10" x14ac:dyDescent="0.25">
      <c r="J4429" s="4"/>
    </row>
    <row r="4430" spans="10:10" x14ac:dyDescent="0.25">
      <c r="J4430" s="4"/>
    </row>
    <row r="4431" spans="10:10" x14ac:dyDescent="0.25">
      <c r="J4431" s="4"/>
    </row>
    <row r="4432" spans="10:10" x14ac:dyDescent="0.25">
      <c r="J4432" s="4"/>
    </row>
    <row r="4433" spans="10:10" x14ac:dyDescent="0.25">
      <c r="J4433" s="4"/>
    </row>
    <row r="4434" spans="10:10" x14ac:dyDescent="0.25">
      <c r="J4434" s="4"/>
    </row>
    <row r="4435" spans="10:10" x14ac:dyDescent="0.25">
      <c r="J4435" s="4"/>
    </row>
    <row r="4436" spans="10:10" x14ac:dyDescent="0.25">
      <c r="J4436" s="4"/>
    </row>
    <row r="4437" spans="10:10" x14ac:dyDescent="0.25">
      <c r="J4437" s="4"/>
    </row>
    <row r="4438" spans="10:10" x14ac:dyDescent="0.25">
      <c r="J4438" s="4"/>
    </row>
    <row r="4439" spans="10:10" x14ac:dyDescent="0.25">
      <c r="J4439" s="4"/>
    </row>
    <row r="4440" spans="10:10" x14ac:dyDescent="0.25">
      <c r="J4440" s="4"/>
    </row>
    <row r="4441" spans="10:10" x14ac:dyDescent="0.25">
      <c r="J4441" s="4"/>
    </row>
    <row r="4442" spans="10:10" x14ac:dyDescent="0.25">
      <c r="J4442" s="4"/>
    </row>
    <row r="4443" spans="10:10" x14ac:dyDescent="0.25">
      <c r="J4443" s="4"/>
    </row>
    <row r="4444" spans="10:10" x14ac:dyDescent="0.25">
      <c r="J4444" s="4"/>
    </row>
    <row r="4445" spans="10:10" x14ac:dyDescent="0.25">
      <c r="J4445" s="4"/>
    </row>
    <row r="4446" spans="10:10" x14ac:dyDescent="0.25">
      <c r="J4446" s="4"/>
    </row>
    <row r="4447" spans="10:10" x14ac:dyDescent="0.25">
      <c r="J4447" s="4"/>
    </row>
    <row r="4448" spans="10:10" x14ac:dyDescent="0.25">
      <c r="J4448" s="4"/>
    </row>
    <row r="4449" spans="10:10" x14ac:dyDescent="0.25">
      <c r="J4449" s="4"/>
    </row>
    <row r="4450" spans="10:10" x14ac:dyDescent="0.25">
      <c r="J4450" s="4"/>
    </row>
    <row r="4451" spans="10:10" x14ac:dyDescent="0.25">
      <c r="J4451" s="4"/>
    </row>
    <row r="4452" spans="10:10" x14ac:dyDescent="0.25">
      <c r="J4452" s="4"/>
    </row>
    <row r="4453" spans="10:10" x14ac:dyDescent="0.25">
      <c r="J4453" s="4"/>
    </row>
    <row r="4454" spans="10:10" x14ac:dyDescent="0.25">
      <c r="J4454" s="4"/>
    </row>
    <row r="4455" spans="10:10" x14ac:dyDescent="0.25">
      <c r="J4455" s="4"/>
    </row>
    <row r="4456" spans="10:10" x14ac:dyDescent="0.25">
      <c r="J4456" s="4"/>
    </row>
    <row r="4457" spans="10:10" x14ac:dyDescent="0.25">
      <c r="J4457" s="4"/>
    </row>
    <row r="4458" spans="10:10" x14ac:dyDescent="0.25">
      <c r="J4458" s="4"/>
    </row>
    <row r="4459" spans="10:10" x14ac:dyDescent="0.25">
      <c r="J4459" s="4"/>
    </row>
    <row r="4460" spans="10:10" x14ac:dyDescent="0.25">
      <c r="J4460" s="4"/>
    </row>
    <row r="4461" spans="10:10" x14ac:dyDescent="0.25">
      <c r="J4461" s="4"/>
    </row>
    <row r="4462" spans="10:10" x14ac:dyDescent="0.25">
      <c r="J4462" s="4"/>
    </row>
    <row r="4463" spans="10:10" x14ac:dyDescent="0.25">
      <c r="J4463" s="4"/>
    </row>
    <row r="4464" spans="10:10" x14ac:dyDescent="0.25">
      <c r="J4464" s="4"/>
    </row>
    <row r="4465" spans="10:10" x14ac:dyDescent="0.25">
      <c r="J4465" s="4"/>
    </row>
  </sheetData>
  <mergeCells count="15">
    <mergeCell ref="A74:L74"/>
    <mergeCell ref="J73:K73"/>
    <mergeCell ref="A15:A19"/>
    <mergeCell ref="A67:A68"/>
    <mergeCell ref="A1:L1"/>
    <mergeCell ref="A2:L2"/>
    <mergeCell ref="B3:C3"/>
    <mergeCell ref="D3:E3"/>
    <mergeCell ref="F3:G3"/>
    <mergeCell ref="A10:A14"/>
    <mergeCell ref="A51:A53"/>
    <mergeCell ref="A65:A66"/>
    <mergeCell ref="H51:H53"/>
    <mergeCell ref="A59:A60"/>
    <mergeCell ref="I3:I73"/>
  </mergeCells>
  <pageMargins left="0.70866141732283472" right="0.70866141732283472" top="0.74803149606299213" bottom="0.74803149606299213" header="0.31496062992125984" footer="0.31496062992125984"/>
  <pageSetup paperSize="8" scale="60" orientation="landscape" r:id="rId1"/>
  <rowBreaks count="2" manualBreakCount="2">
    <brk id="53" max="11" man="1"/>
    <brk id="66" max="11"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425"/>
  <sheetViews>
    <sheetView view="pageBreakPreview" zoomScale="70" zoomScaleNormal="50" zoomScaleSheetLayoutView="70" zoomScalePageLayoutView="60" workbookViewId="0">
      <selection activeCell="L4" sqref="L4"/>
    </sheetView>
  </sheetViews>
  <sheetFormatPr defaultRowHeight="15" x14ac:dyDescent="0.25"/>
  <cols>
    <col min="1" max="1" width="44.28515625" customWidth="1"/>
    <col min="2" max="2" width="17.7109375" customWidth="1"/>
    <col min="3" max="3" width="22.140625" style="36" customWidth="1"/>
    <col min="4" max="4" width="46.7109375" customWidth="1"/>
    <col min="5" max="5" width="21.42578125" customWidth="1"/>
    <col min="6" max="6" width="33" customWidth="1"/>
    <col min="7" max="7" width="17.28515625" customWidth="1"/>
    <col min="8" max="8" width="23.5703125" customWidth="1"/>
    <col min="9" max="9" width="3.28515625" customWidth="1"/>
    <col min="10" max="10" width="25.140625" style="79" customWidth="1"/>
    <col min="11" max="11" width="26.85546875" customWidth="1"/>
    <col min="12" max="12" width="23.7109375" customWidth="1"/>
  </cols>
  <sheetData>
    <row r="1" spans="1:13" ht="33.75" customHeight="1" x14ac:dyDescent="0.3">
      <c r="A1" s="430" t="s">
        <v>346</v>
      </c>
      <c r="B1" s="430"/>
      <c r="C1" s="430"/>
      <c r="D1" s="430"/>
      <c r="E1" s="430"/>
      <c r="F1" s="430"/>
      <c r="G1" s="430"/>
      <c r="H1" s="430"/>
      <c r="I1" s="430"/>
      <c r="J1" s="430"/>
      <c r="K1" s="430"/>
      <c r="L1" s="430"/>
      <c r="M1" s="430"/>
    </row>
    <row r="2" spans="1:13" ht="33.75" customHeight="1" thickBot="1" x14ac:dyDescent="0.35">
      <c r="A2" s="441" t="s">
        <v>3</v>
      </c>
      <c r="B2" s="442"/>
      <c r="C2" s="442"/>
      <c r="D2" s="442"/>
      <c r="E2" s="442"/>
      <c r="F2" s="442"/>
      <c r="G2" s="442"/>
      <c r="H2" s="442"/>
      <c r="I2" s="443"/>
      <c r="J2" s="442"/>
      <c r="K2" s="442"/>
      <c r="L2" s="444"/>
      <c r="M2" s="95"/>
    </row>
    <row r="3" spans="1:13" ht="49.5" customHeight="1" x14ac:dyDescent="0.25">
      <c r="A3" s="439" t="s">
        <v>307</v>
      </c>
      <c r="B3" s="440"/>
      <c r="C3" s="440"/>
      <c r="D3" s="440"/>
      <c r="E3" s="440"/>
      <c r="F3" s="440"/>
      <c r="G3" s="440"/>
      <c r="H3" s="295"/>
      <c r="I3" s="454"/>
      <c r="J3" s="445"/>
      <c r="K3" s="446"/>
      <c r="L3" s="203"/>
    </row>
    <row r="4" spans="1:13" ht="154.5" customHeight="1" x14ac:dyDescent="0.25">
      <c r="A4" s="96" t="s">
        <v>243</v>
      </c>
      <c r="B4" s="97" t="s">
        <v>256</v>
      </c>
      <c r="C4" s="294" t="s">
        <v>255</v>
      </c>
      <c r="D4" s="449" t="s">
        <v>264</v>
      </c>
      <c r="E4" s="450"/>
      <c r="F4" s="449" t="s">
        <v>265</v>
      </c>
      <c r="G4" s="451"/>
      <c r="H4" s="308" t="s">
        <v>273</v>
      </c>
      <c r="I4" s="455"/>
      <c r="J4" s="128" t="s">
        <v>394</v>
      </c>
      <c r="K4" s="214" t="s">
        <v>395</v>
      </c>
      <c r="L4" s="204" t="s">
        <v>396</v>
      </c>
    </row>
    <row r="5" spans="1:13" ht="28.5" customHeight="1" x14ac:dyDescent="0.25">
      <c r="A5" s="96"/>
      <c r="B5" s="97" t="s">
        <v>261</v>
      </c>
      <c r="C5" s="294" t="s">
        <v>262</v>
      </c>
      <c r="D5" s="170" t="s">
        <v>263</v>
      </c>
      <c r="E5" s="171"/>
      <c r="F5" s="170" t="s">
        <v>260</v>
      </c>
      <c r="G5" s="195"/>
      <c r="H5" s="308"/>
      <c r="I5" s="455"/>
      <c r="J5" s="447"/>
      <c r="K5" s="448"/>
      <c r="L5" s="251"/>
    </row>
    <row r="6" spans="1:13" ht="39.75" customHeight="1" x14ac:dyDescent="0.25">
      <c r="A6" s="98" t="s">
        <v>259</v>
      </c>
      <c r="B6" s="99">
        <v>7356</v>
      </c>
      <c r="C6" s="191"/>
      <c r="D6" s="92"/>
      <c r="E6" s="92"/>
      <c r="F6" s="108"/>
      <c r="G6" s="252"/>
      <c r="H6" s="309"/>
      <c r="I6" s="455"/>
      <c r="J6" s="129"/>
      <c r="K6" s="238"/>
      <c r="L6" s="247"/>
    </row>
    <row r="7" spans="1:13" ht="45.75" customHeight="1" x14ac:dyDescent="0.25">
      <c r="A7" s="98" t="s">
        <v>258</v>
      </c>
      <c r="B7" s="99">
        <v>5000</v>
      </c>
      <c r="C7" s="191"/>
      <c r="D7" s="92"/>
      <c r="E7" s="92"/>
      <c r="F7" s="108"/>
      <c r="G7" s="252"/>
      <c r="H7" s="309"/>
      <c r="I7" s="455"/>
      <c r="J7" s="129"/>
      <c r="K7" s="238"/>
      <c r="L7" s="247"/>
    </row>
    <row r="8" spans="1:13" s="94" customFormat="1" ht="66.75" customHeight="1" x14ac:dyDescent="0.25">
      <c r="A8" s="100" t="s">
        <v>254</v>
      </c>
      <c r="B8" s="93"/>
      <c r="C8" s="314">
        <f>E8</f>
        <v>408.5</v>
      </c>
      <c r="D8" s="109" t="s">
        <v>244</v>
      </c>
      <c r="E8" s="110">
        <v>408.5</v>
      </c>
      <c r="F8" s="111"/>
      <c r="G8" s="253"/>
      <c r="H8" s="310"/>
      <c r="I8" s="455"/>
      <c r="J8" s="130"/>
      <c r="K8" s="239"/>
      <c r="L8" s="248">
        <f>E8</f>
        <v>408.5</v>
      </c>
    </row>
    <row r="9" spans="1:13" ht="45.75" customHeight="1" x14ac:dyDescent="0.25">
      <c r="A9" s="100" t="s">
        <v>247</v>
      </c>
      <c r="B9" s="93"/>
      <c r="C9" s="314">
        <f>E9</f>
        <v>900</v>
      </c>
      <c r="D9" s="109" t="s">
        <v>271</v>
      </c>
      <c r="E9" s="90">
        <v>900</v>
      </c>
      <c r="F9" s="121"/>
      <c r="G9" s="252"/>
      <c r="H9" s="309"/>
      <c r="I9" s="455"/>
      <c r="J9" s="129"/>
      <c r="K9" s="238"/>
      <c r="L9" s="248">
        <f>E9</f>
        <v>900</v>
      </c>
    </row>
    <row r="10" spans="1:13" ht="45" x14ac:dyDescent="0.25">
      <c r="A10" s="100" t="s">
        <v>248</v>
      </c>
      <c r="B10" s="93"/>
      <c r="C10" s="314">
        <f>E10</f>
        <v>15</v>
      </c>
      <c r="D10" s="109" t="s">
        <v>270</v>
      </c>
      <c r="E10" s="112">
        <v>15</v>
      </c>
      <c r="F10" s="121"/>
      <c r="G10" s="252"/>
      <c r="H10" s="311"/>
      <c r="I10" s="455"/>
      <c r="J10" s="129"/>
      <c r="K10" s="238"/>
      <c r="L10" s="248">
        <f>E10</f>
        <v>15</v>
      </c>
    </row>
    <row r="11" spans="1:13" ht="26.25" customHeight="1" x14ac:dyDescent="0.25">
      <c r="A11" s="101" t="s">
        <v>245</v>
      </c>
      <c r="B11" s="102"/>
      <c r="C11" s="315">
        <f>G11</f>
        <v>1000</v>
      </c>
      <c r="D11" s="92"/>
      <c r="E11" s="92"/>
      <c r="F11" s="113" t="s">
        <v>2</v>
      </c>
      <c r="G11" s="254">
        <v>1000</v>
      </c>
      <c r="H11" s="312">
        <v>-610.98900000000003</v>
      </c>
      <c r="I11" s="455"/>
      <c r="J11" s="158"/>
      <c r="K11" s="240">
        <f>7.06+196.33</f>
        <v>203.39000000000001</v>
      </c>
      <c r="L11" s="247">
        <f>G11+H11+K11</f>
        <v>592.40099999999995</v>
      </c>
    </row>
    <row r="12" spans="1:13" ht="30" x14ac:dyDescent="0.25">
      <c r="A12" s="422" t="s">
        <v>246</v>
      </c>
      <c r="B12" s="176"/>
      <c r="C12" s="424">
        <f>G12+E13</f>
        <v>700</v>
      </c>
      <c r="D12" s="92"/>
      <c r="E12" s="92"/>
      <c r="F12" s="114" t="s">
        <v>145</v>
      </c>
      <c r="G12" s="254">
        <f>200</f>
        <v>200</v>
      </c>
      <c r="H12" s="312"/>
      <c r="I12" s="455"/>
      <c r="J12" s="237"/>
      <c r="K12" s="241"/>
      <c r="L12" s="433">
        <f>E13+G12+H13</f>
        <v>350</v>
      </c>
    </row>
    <row r="13" spans="1:13" ht="46.5" customHeight="1" x14ac:dyDescent="0.25">
      <c r="A13" s="423"/>
      <c r="B13" s="103"/>
      <c r="C13" s="425"/>
      <c r="D13" s="115" t="s">
        <v>228</v>
      </c>
      <c r="E13" s="116">
        <v>500</v>
      </c>
      <c r="F13" s="114"/>
      <c r="G13" s="255"/>
      <c r="H13" s="312">
        <v>-350</v>
      </c>
      <c r="I13" s="455"/>
      <c r="J13" s="237"/>
      <c r="K13" s="242"/>
      <c r="L13" s="434"/>
    </row>
    <row r="14" spans="1:13" ht="114.75" customHeight="1" x14ac:dyDescent="0.25">
      <c r="A14" s="422" t="s">
        <v>249</v>
      </c>
      <c r="B14" s="176"/>
      <c r="C14" s="426">
        <f>G14+E15</f>
        <v>3953.97</v>
      </c>
      <c r="D14" s="89"/>
      <c r="E14" s="90"/>
      <c r="F14" s="117" t="s">
        <v>361</v>
      </c>
      <c r="G14" s="254">
        <f>330+58.66+121.17+20.98+30+26.4+99.9+25+100+44+7+12+22+7.86+240+117+292</f>
        <v>1553.9699999999998</v>
      </c>
      <c r="H14" s="311">
        <f>-35.771-88.494-6.583-11.88-99.9-100-39-292-12-22-7.861-240-7-117</f>
        <v>-1079.489</v>
      </c>
      <c r="I14" s="455"/>
      <c r="J14" s="159">
        <f>439.9</f>
        <v>439.9</v>
      </c>
      <c r="K14" s="243">
        <f>6.583+39+7+12+22+7.861+11.88</f>
        <v>106.324</v>
      </c>
      <c r="L14" s="433">
        <f>E15+G14+H14+J14+K14</f>
        <v>3420.7049999999999</v>
      </c>
    </row>
    <row r="15" spans="1:13" ht="80.25" customHeight="1" x14ac:dyDescent="0.25">
      <c r="A15" s="423"/>
      <c r="B15" s="177"/>
      <c r="C15" s="427"/>
      <c r="D15" s="109" t="s">
        <v>269</v>
      </c>
      <c r="E15" s="112">
        <v>2400</v>
      </c>
      <c r="F15" s="118"/>
      <c r="G15" s="256"/>
      <c r="H15" s="312"/>
      <c r="I15" s="455"/>
      <c r="J15" s="129"/>
      <c r="K15" s="238"/>
      <c r="L15" s="434"/>
    </row>
    <row r="16" spans="1:13" ht="71.25" customHeight="1" x14ac:dyDescent="0.25">
      <c r="A16" s="100" t="s">
        <v>250</v>
      </c>
      <c r="B16" s="93"/>
      <c r="C16" s="316">
        <f>E16</f>
        <v>1300</v>
      </c>
      <c r="D16" s="119" t="s">
        <v>267</v>
      </c>
      <c r="E16" s="120">
        <v>1300</v>
      </c>
      <c r="F16" s="117"/>
      <c r="G16" s="257"/>
      <c r="H16" s="311">
        <v>-1287.3240000000001</v>
      </c>
      <c r="I16" s="455"/>
      <c r="J16" s="129"/>
      <c r="K16" s="238"/>
      <c r="L16" s="248">
        <f>E16+H16</f>
        <v>12.675999999999931</v>
      </c>
    </row>
    <row r="17" spans="1:12" ht="80.25" customHeight="1" x14ac:dyDescent="0.25">
      <c r="A17" s="100" t="s">
        <v>251</v>
      </c>
      <c r="B17" s="93"/>
      <c r="C17" s="316">
        <f>G17</f>
        <v>1376.49</v>
      </c>
      <c r="D17" s="92"/>
      <c r="E17" s="92"/>
      <c r="F17" s="121" t="s">
        <v>238</v>
      </c>
      <c r="G17" s="254">
        <f>5+34.38+209.14+135.3+71.67+80+268+30+330+213</f>
        <v>1376.49</v>
      </c>
      <c r="H17" s="311">
        <f>-5-34.381-209.142-30-135.3-64.17-56.1-268-330-213</f>
        <v>-1345.0930000000001</v>
      </c>
      <c r="I17" s="455"/>
      <c r="J17" s="129"/>
      <c r="K17" s="240">
        <f>34.381+209.142+30+64.17+56.1+135.3</f>
        <v>529.09300000000007</v>
      </c>
      <c r="L17" s="248">
        <f>G17+H17+K17</f>
        <v>560.49</v>
      </c>
    </row>
    <row r="18" spans="1:12" ht="61.5" customHeight="1" x14ac:dyDescent="0.25">
      <c r="A18" s="100" t="s">
        <v>252</v>
      </c>
      <c r="B18" s="93"/>
      <c r="C18" s="316">
        <f t="shared" ref="C18:C21" si="0">G18</f>
        <v>534.18700000000001</v>
      </c>
      <c r="D18" s="89"/>
      <c r="E18" s="90"/>
      <c r="F18" s="117" t="s">
        <v>362</v>
      </c>
      <c r="G18" s="254">
        <f>35.217+33.04+56.13+385+24.8</f>
        <v>534.18700000000001</v>
      </c>
      <c r="H18" s="312">
        <f>-35.217-6.042-307-24.823</f>
        <v>-373.08199999999999</v>
      </c>
      <c r="I18" s="455"/>
      <c r="J18" s="129"/>
      <c r="K18" s="240">
        <f>6.042+307+24.823</f>
        <v>337.86499999999995</v>
      </c>
      <c r="L18" s="248">
        <f>G18+H18+K18</f>
        <v>498.96999999999997</v>
      </c>
    </row>
    <row r="19" spans="1:12" ht="48.75" customHeight="1" x14ac:dyDescent="0.25">
      <c r="A19" s="100" t="s">
        <v>240</v>
      </c>
      <c r="B19" s="93"/>
      <c r="C19" s="316">
        <f t="shared" si="0"/>
        <v>413</v>
      </c>
      <c r="D19" s="92"/>
      <c r="E19" s="92"/>
      <c r="F19" s="117" t="s">
        <v>152</v>
      </c>
      <c r="G19" s="254">
        <v>413</v>
      </c>
      <c r="H19" s="312">
        <v>-309.75</v>
      </c>
      <c r="I19" s="455"/>
      <c r="J19" s="129"/>
      <c r="K19" s="240">
        <v>186.45</v>
      </c>
      <c r="L19" s="248">
        <f>G19+H19+K19</f>
        <v>289.7</v>
      </c>
    </row>
    <row r="20" spans="1:12" ht="46.5" customHeight="1" x14ac:dyDescent="0.25">
      <c r="A20" s="100" t="s">
        <v>311</v>
      </c>
      <c r="B20" s="93"/>
      <c r="C20" s="316">
        <f>G20</f>
        <v>58.36</v>
      </c>
      <c r="D20" s="92"/>
      <c r="E20" s="92"/>
      <c r="F20" s="109" t="s">
        <v>237</v>
      </c>
      <c r="G20" s="196">
        <v>58.36</v>
      </c>
      <c r="H20" s="312">
        <v>-58.356000000000002</v>
      </c>
      <c r="I20" s="455"/>
      <c r="J20" s="129"/>
      <c r="K20" s="238"/>
      <c r="L20" s="248">
        <f>G20+H20</f>
        <v>3.9999999999977831E-3</v>
      </c>
    </row>
    <row r="21" spans="1:12" ht="36" customHeight="1" x14ac:dyDescent="0.25">
      <c r="A21" s="100" t="s">
        <v>239</v>
      </c>
      <c r="B21" s="93"/>
      <c r="C21" s="316">
        <f t="shared" si="0"/>
        <v>33.6</v>
      </c>
      <c r="D21" s="92"/>
      <c r="E21" s="92"/>
      <c r="F21" s="109" t="s">
        <v>210</v>
      </c>
      <c r="G21" s="254">
        <v>33.6</v>
      </c>
      <c r="H21" s="312">
        <v>-33.6</v>
      </c>
      <c r="I21" s="455"/>
      <c r="J21" s="129"/>
      <c r="K21" s="240">
        <v>33.6</v>
      </c>
      <c r="L21" s="248">
        <f>G21+H21+K21</f>
        <v>33.6</v>
      </c>
    </row>
    <row r="22" spans="1:12" ht="60" x14ac:dyDescent="0.25">
      <c r="A22" s="422" t="s">
        <v>241</v>
      </c>
      <c r="B22" s="176"/>
      <c r="C22" s="431">
        <f>E22+G23</f>
        <v>402</v>
      </c>
      <c r="D22" s="109" t="s">
        <v>268</v>
      </c>
      <c r="E22" s="90">
        <v>390</v>
      </c>
      <c r="F22" s="117"/>
      <c r="G22" s="254"/>
      <c r="H22" s="312"/>
      <c r="I22" s="455"/>
      <c r="J22" s="129"/>
      <c r="K22" s="238"/>
      <c r="L22" s="433">
        <f>390+12</f>
        <v>402</v>
      </c>
    </row>
    <row r="23" spans="1:12" ht="31.5" customHeight="1" x14ac:dyDescent="0.25">
      <c r="A23" s="423"/>
      <c r="B23" s="178"/>
      <c r="C23" s="432"/>
      <c r="D23" s="92"/>
      <c r="E23" s="92"/>
      <c r="F23" s="117" t="s">
        <v>140</v>
      </c>
      <c r="G23" s="254">
        <v>12</v>
      </c>
      <c r="H23" s="312"/>
      <c r="I23" s="455"/>
      <c r="J23" s="129"/>
      <c r="K23" s="238"/>
      <c r="L23" s="434"/>
    </row>
    <row r="24" spans="1:12" ht="39" customHeight="1" x14ac:dyDescent="0.25">
      <c r="A24" s="100" t="s">
        <v>312</v>
      </c>
      <c r="B24" s="102"/>
      <c r="C24" s="316">
        <f>G24</f>
        <v>900</v>
      </c>
      <c r="D24" s="92"/>
      <c r="E24" s="92"/>
      <c r="F24" s="117" t="s">
        <v>363</v>
      </c>
      <c r="G24" s="254">
        <v>900</v>
      </c>
      <c r="H24" s="312">
        <v>-516</v>
      </c>
      <c r="I24" s="455"/>
      <c r="J24" s="129"/>
      <c r="K24" s="238"/>
      <c r="L24" s="248">
        <f>G24+H24</f>
        <v>384</v>
      </c>
    </row>
    <row r="25" spans="1:12" ht="63.75" customHeight="1" x14ac:dyDescent="0.25">
      <c r="A25" s="100" t="s">
        <v>313</v>
      </c>
      <c r="B25" s="102"/>
      <c r="C25" s="316">
        <f>G25</f>
        <v>50</v>
      </c>
      <c r="D25" s="92"/>
      <c r="E25" s="92"/>
      <c r="F25" s="117" t="s">
        <v>146</v>
      </c>
      <c r="G25" s="254">
        <v>50</v>
      </c>
      <c r="H25" s="312">
        <v>-20</v>
      </c>
      <c r="I25" s="455"/>
      <c r="J25" s="129"/>
      <c r="K25" s="240">
        <v>20</v>
      </c>
      <c r="L25" s="248">
        <f>G25+H25+K25</f>
        <v>50</v>
      </c>
    </row>
    <row r="26" spans="1:12" ht="63.75" customHeight="1" x14ac:dyDescent="0.25">
      <c r="A26" s="104" t="s">
        <v>253</v>
      </c>
      <c r="B26" s="105"/>
      <c r="C26" s="316">
        <f>E26</f>
        <v>100</v>
      </c>
      <c r="D26" s="117" t="s">
        <v>266</v>
      </c>
      <c r="E26" s="90">
        <v>100</v>
      </c>
      <c r="F26" s="117"/>
      <c r="G26" s="258"/>
      <c r="H26" s="312">
        <v>-100</v>
      </c>
      <c r="I26" s="455"/>
      <c r="J26" s="129"/>
      <c r="K26" s="240">
        <v>1</v>
      </c>
      <c r="L26" s="248">
        <f>E26+H26+K26</f>
        <v>1</v>
      </c>
    </row>
    <row r="27" spans="1:12" ht="32.25" customHeight="1" x14ac:dyDescent="0.25">
      <c r="A27" s="100" t="s">
        <v>242</v>
      </c>
      <c r="B27" s="93"/>
      <c r="C27" s="316">
        <f>G27</f>
        <v>5.5</v>
      </c>
      <c r="D27" s="92"/>
      <c r="E27" s="91"/>
      <c r="F27" s="117" t="s">
        <v>137</v>
      </c>
      <c r="G27" s="254">
        <v>5.5</v>
      </c>
      <c r="H27" s="312"/>
      <c r="I27" s="455"/>
      <c r="J27" s="129"/>
      <c r="K27" s="244"/>
      <c r="L27" s="247">
        <f>G27</f>
        <v>5.5</v>
      </c>
    </row>
    <row r="28" spans="1:12" ht="88.5" customHeight="1" x14ac:dyDescent="0.25">
      <c r="A28" s="162" t="s">
        <v>217</v>
      </c>
      <c r="B28" s="163">
        <v>-186.81700000000001</v>
      </c>
      <c r="C28" s="191"/>
      <c r="D28" s="92"/>
      <c r="E28" s="112"/>
      <c r="F28" s="123" t="s">
        <v>24</v>
      </c>
      <c r="G28" s="259"/>
      <c r="H28" s="312"/>
      <c r="I28" s="455"/>
      <c r="J28" s="131"/>
      <c r="K28" s="244"/>
      <c r="L28" s="247"/>
    </row>
    <row r="29" spans="1:12" ht="31.5" customHeight="1" x14ac:dyDescent="0.25">
      <c r="A29" s="106" t="s">
        <v>257</v>
      </c>
      <c r="B29" s="107">
        <f>B6+B7+B28</f>
        <v>12169.183000000001</v>
      </c>
      <c r="C29" s="317">
        <f>C8+C9+C10+C11+C12+C14+C16+C17+C18+C19+C20+C21+C22+C24+C25+C26+C27</f>
        <v>12150.607</v>
      </c>
      <c r="D29" s="124"/>
      <c r="E29" s="270">
        <f>E8+E9+E10+E13+E15+E16+E22+E26</f>
        <v>6013.5</v>
      </c>
      <c r="F29" s="269"/>
      <c r="G29" s="260">
        <f>G11+G12+G14+G17+G18+G19+G20+G21+G23+G24+G25+G27</f>
        <v>6137.107</v>
      </c>
      <c r="H29" s="313">
        <f>H11+H13+H14+H16+H17+H18+H19+H20+H21+H24+H25+H26</f>
        <v>-6083.6830000000009</v>
      </c>
      <c r="I29" s="455"/>
      <c r="J29" s="132">
        <f>J14</f>
        <v>439.9</v>
      </c>
      <c r="K29" s="246">
        <f>K25+K21+K19+K18+K17+K14+K11+K26</f>
        <v>1417.7220000000002</v>
      </c>
      <c r="L29" s="249">
        <f>SUM(L5:L28)</f>
        <v>7924.5459999999994</v>
      </c>
    </row>
    <row r="30" spans="1:12" ht="48" customHeight="1" thickBot="1" x14ac:dyDescent="0.3">
      <c r="A30" s="318" t="s">
        <v>366</v>
      </c>
      <c r="B30" s="435">
        <v>18.547999999999998</v>
      </c>
      <c r="C30" s="436"/>
      <c r="D30" s="273"/>
      <c r="E30" s="125"/>
      <c r="F30" s="126"/>
      <c r="G30" s="261"/>
      <c r="H30" s="307">
        <v>-18.547999999999998</v>
      </c>
      <c r="I30" s="456"/>
      <c r="J30" s="452">
        <f>J29+K29</f>
        <v>1857.6220000000003</v>
      </c>
      <c r="K30" s="453"/>
      <c r="L30" s="250"/>
    </row>
    <row r="31" spans="1:12" ht="51" customHeight="1" thickBot="1" x14ac:dyDescent="0.3">
      <c r="A31" s="437" t="s">
        <v>365</v>
      </c>
      <c r="B31" s="437"/>
      <c r="C31" s="437"/>
      <c r="D31" s="437"/>
      <c r="E31" s="437"/>
      <c r="F31" s="437"/>
      <c r="G31" s="437"/>
      <c r="H31" s="437"/>
      <c r="I31" s="438"/>
      <c r="J31" s="437"/>
      <c r="K31" s="437"/>
      <c r="L31" s="437"/>
    </row>
    <row r="32" spans="1:12" ht="51" customHeight="1" thickBot="1" x14ac:dyDescent="0.3">
      <c r="A32" s="366"/>
      <c r="B32" s="366"/>
      <c r="C32" s="366"/>
      <c r="D32" s="366"/>
      <c r="E32" s="366"/>
      <c r="F32" s="366"/>
      <c r="G32" s="366"/>
      <c r="H32" s="366"/>
      <c r="I32" s="367"/>
      <c r="J32" s="367"/>
      <c r="K32" s="367"/>
      <c r="L32" s="367"/>
    </row>
    <row r="33" spans="1:10" ht="160.5" customHeight="1" x14ac:dyDescent="0.25">
      <c r="A33" s="369" t="s">
        <v>231</v>
      </c>
      <c r="B33" s="370" t="s">
        <v>378</v>
      </c>
      <c r="C33" s="371" t="s">
        <v>379</v>
      </c>
      <c r="D33" s="428" t="s">
        <v>383</v>
      </c>
      <c r="E33" s="429"/>
      <c r="F33" s="372" t="s">
        <v>388</v>
      </c>
      <c r="G33" s="372" t="s">
        <v>380</v>
      </c>
      <c r="H33" s="373" t="s">
        <v>391</v>
      </c>
      <c r="I33" s="392"/>
      <c r="J33" s="4"/>
    </row>
    <row r="34" spans="1:10" ht="16.5" thickBot="1" x14ac:dyDescent="0.3">
      <c r="A34" s="374" t="s">
        <v>360</v>
      </c>
      <c r="B34" s="375"/>
      <c r="C34" s="375"/>
      <c r="D34" s="375"/>
      <c r="E34" s="375"/>
      <c r="F34" s="376"/>
      <c r="G34" s="376"/>
      <c r="H34" s="376"/>
      <c r="I34" s="393"/>
      <c r="J34" s="4"/>
    </row>
    <row r="35" spans="1:10" ht="91.5" customHeight="1" x14ac:dyDescent="0.25">
      <c r="A35" s="377" t="s">
        <v>9</v>
      </c>
      <c r="B35" s="378">
        <f>B6+B7</f>
        <v>12356</v>
      </c>
      <c r="C35" s="379"/>
      <c r="D35" s="379"/>
      <c r="E35" s="379"/>
      <c r="F35" s="380">
        <v>2800</v>
      </c>
      <c r="G35" s="381"/>
      <c r="H35" s="382"/>
      <c r="I35" s="394"/>
      <c r="J35" s="161"/>
    </row>
    <row r="36" spans="1:10" ht="31.5" x14ac:dyDescent="0.25">
      <c r="A36" s="383" t="s">
        <v>377</v>
      </c>
      <c r="B36" s="384">
        <v>186.82</v>
      </c>
      <c r="C36" s="385"/>
      <c r="D36" s="386"/>
      <c r="E36" s="386"/>
      <c r="F36" s="387"/>
      <c r="G36" s="385"/>
      <c r="H36" s="382"/>
      <c r="I36" s="395"/>
      <c r="J36" s="4"/>
    </row>
    <row r="37" spans="1:10" ht="15.75" x14ac:dyDescent="0.25">
      <c r="A37" s="388" t="s">
        <v>232</v>
      </c>
      <c r="B37" s="389">
        <v>6013.5</v>
      </c>
      <c r="C37" s="385"/>
      <c r="D37" s="389">
        <f>B37-C37</f>
        <v>6013.5</v>
      </c>
      <c r="E37" s="421">
        <f>D37+D38+D39</f>
        <v>6066.9269999999988</v>
      </c>
      <c r="F37" s="387"/>
      <c r="G37" s="418">
        <f>J29+K29</f>
        <v>1857.6220000000003</v>
      </c>
      <c r="H37" s="415">
        <f>E37+G37</f>
        <v>7924.5489999999991</v>
      </c>
      <c r="I37" s="127"/>
      <c r="J37" s="4"/>
    </row>
    <row r="38" spans="1:10" ht="15.75" x14ac:dyDescent="0.25">
      <c r="A38" s="388" t="s">
        <v>233</v>
      </c>
      <c r="B38" s="389">
        <v>6137.11</v>
      </c>
      <c r="C38" s="385">
        <f>H29</f>
        <v>-6083.6830000000009</v>
      </c>
      <c r="D38" s="389">
        <f>B38+C38</f>
        <v>53.42699999999877</v>
      </c>
      <c r="E38" s="421"/>
      <c r="F38" s="387"/>
      <c r="G38" s="419"/>
      <c r="H38" s="416"/>
      <c r="I38" s="394"/>
      <c r="J38" s="161"/>
    </row>
    <row r="39" spans="1:10" ht="15" customHeight="1" x14ac:dyDescent="0.25">
      <c r="A39" s="383" t="s">
        <v>229</v>
      </c>
      <c r="B39" s="390">
        <v>18.547999999999998</v>
      </c>
      <c r="C39" s="391">
        <v>-18.547999999999998</v>
      </c>
      <c r="D39" s="389">
        <f>B39+C39</f>
        <v>0</v>
      </c>
      <c r="E39" s="421"/>
      <c r="F39" s="387"/>
      <c r="G39" s="420"/>
      <c r="H39" s="417"/>
      <c r="I39" s="394"/>
      <c r="J39" s="4"/>
    </row>
    <row r="40" spans="1:10" x14ac:dyDescent="0.25">
      <c r="J40" s="4"/>
    </row>
    <row r="41" spans="1:10" x14ac:dyDescent="0.25">
      <c r="G41" s="20"/>
      <c r="J41" s="4"/>
    </row>
    <row r="42" spans="1:10" x14ac:dyDescent="0.25">
      <c r="E42" s="59"/>
      <c r="J42" s="4"/>
    </row>
    <row r="43" spans="1:10" x14ac:dyDescent="0.25">
      <c r="J43" s="4"/>
    </row>
    <row r="44" spans="1:10" x14ac:dyDescent="0.25">
      <c r="J44" s="4"/>
    </row>
    <row r="45" spans="1:10" x14ac:dyDescent="0.25">
      <c r="J45" s="4"/>
    </row>
    <row r="46" spans="1:10" x14ac:dyDescent="0.25">
      <c r="J46" s="4"/>
    </row>
    <row r="47" spans="1:10" x14ac:dyDescent="0.25">
      <c r="J47" s="4"/>
    </row>
    <row r="48" spans="1:10" x14ac:dyDescent="0.25">
      <c r="J48" s="4"/>
    </row>
    <row r="49" spans="10:10" x14ac:dyDescent="0.25">
      <c r="J49" s="4"/>
    </row>
    <row r="50" spans="10:10" x14ac:dyDescent="0.25">
      <c r="J50" s="4"/>
    </row>
    <row r="51" spans="10:10" x14ac:dyDescent="0.25">
      <c r="J51" s="4"/>
    </row>
    <row r="52" spans="10:10" x14ac:dyDescent="0.25">
      <c r="J52" s="4"/>
    </row>
    <row r="53" spans="10:10" x14ac:dyDescent="0.25">
      <c r="J53" s="4"/>
    </row>
    <row r="54" spans="10:10" x14ac:dyDescent="0.25">
      <c r="J54" s="4"/>
    </row>
    <row r="55" spans="10:10" x14ac:dyDescent="0.25">
      <c r="J55" s="4"/>
    </row>
    <row r="56" spans="10:10" x14ac:dyDescent="0.25">
      <c r="J56" s="4"/>
    </row>
    <row r="57" spans="10:10" x14ac:dyDescent="0.25">
      <c r="J57" s="4"/>
    </row>
    <row r="58" spans="10:10" x14ac:dyDescent="0.25">
      <c r="J58" s="4"/>
    </row>
    <row r="59" spans="10:10" x14ac:dyDescent="0.25">
      <c r="J59" s="4"/>
    </row>
    <row r="60" spans="10:10" x14ac:dyDescent="0.25">
      <c r="J60" s="4"/>
    </row>
    <row r="61" spans="10:10" x14ac:dyDescent="0.25">
      <c r="J61" s="4"/>
    </row>
    <row r="62" spans="10:10" x14ac:dyDescent="0.25">
      <c r="J62" s="4"/>
    </row>
    <row r="63" spans="10:10" x14ac:dyDescent="0.25">
      <c r="J63" s="4"/>
    </row>
    <row r="64" spans="10:10" x14ac:dyDescent="0.25">
      <c r="J64" s="4"/>
    </row>
    <row r="65" spans="10:10" x14ac:dyDescent="0.25">
      <c r="J65" s="4"/>
    </row>
    <row r="66" spans="10:10" x14ac:dyDescent="0.25">
      <c r="J66" s="4"/>
    </row>
    <row r="67" spans="10:10" x14ac:dyDescent="0.25">
      <c r="J67" s="4"/>
    </row>
    <row r="68" spans="10:10" x14ac:dyDescent="0.25">
      <c r="J68" s="4"/>
    </row>
    <row r="69" spans="10:10" x14ac:dyDescent="0.25">
      <c r="J69" s="4"/>
    </row>
    <row r="70" spans="10:10" x14ac:dyDescent="0.25">
      <c r="J70" s="4"/>
    </row>
    <row r="71" spans="10:10" x14ac:dyDescent="0.25">
      <c r="J71" s="4"/>
    </row>
    <row r="72" spans="10:10" x14ac:dyDescent="0.25">
      <c r="J72" s="4"/>
    </row>
    <row r="73" spans="10:10" x14ac:dyDescent="0.25">
      <c r="J73" s="4"/>
    </row>
    <row r="74" spans="10:10" x14ac:dyDescent="0.25">
      <c r="J74" s="4"/>
    </row>
    <row r="75" spans="10:10" x14ac:dyDescent="0.25">
      <c r="J75" s="4"/>
    </row>
    <row r="76" spans="10:10" x14ac:dyDescent="0.25">
      <c r="J76" s="4"/>
    </row>
    <row r="77" spans="10:10" x14ac:dyDescent="0.25">
      <c r="J77" s="4"/>
    </row>
    <row r="78" spans="10:10" x14ac:dyDescent="0.25">
      <c r="J78" s="4"/>
    </row>
    <row r="79" spans="10:10" x14ac:dyDescent="0.25">
      <c r="J79" s="4"/>
    </row>
    <row r="80" spans="10:10" x14ac:dyDescent="0.25">
      <c r="J80" s="4"/>
    </row>
    <row r="81" spans="10:10" x14ac:dyDescent="0.25">
      <c r="J81" s="4"/>
    </row>
    <row r="82" spans="10:10" x14ac:dyDescent="0.25">
      <c r="J82" s="4"/>
    </row>
    <row r="83" spans="10:10" x14ac:dyDescent="0.25">
      <c r="J83" s="4"/>
    </row>
    <row r="84" spans="10:10" x14ac:dyDescent="0.25">
      <c r="J84" s="4"/>
    </row>
    <row r="85" spans="10:10" x14ac:dyDescent="0.25">
      <c r="J85" s="4"/>
    </row>
    <row r="86" spans="10:10" x14ac:dyDescent="0.25">
      <c r="J86" s="4"/>
    </row>
    <row r="87" spans="10:10" x14ac:dyDescent="0.25">
      <c r="J87" s="4"/>
    </row>
    <row r="88" spans="10:10" x14ac:dyDescent="0.25">
      <c r="J88" s="4"/>
    </row>
    <row r="89" spans="10:10" x14ac:dyDescent="0.25">
      <c r="J89" s="4"/>
    </row>
    <row r="90" spans="10:10" x14ac:dyDescent="0.25">
      <c r="J90" s="4"/>
    </row>
    <row r="91" spans="10:10" x14ac:dyDescent="0.25">
      <c r="J91" s="4"/>
    </row>
    <row r="92" spans="10:10" x14ac:dyDescent="0.25">
      <c r="J92" s="4"/>
    </row>
    <row r="93" spans="10:10" x14ac:dyDescent="0.25">
      <c r="J93" s="4"/>
    </row>
    <row r="94" spans="10:10" x14ac:dyDescent="0.25">
      <c r="J94" s="4"/>
    </row>
    <row r="95" spans="10:10" x14ac:dyDescent="0.25">
      <c r="J95" s="4"/>
    </row>
    <row r="96" spans="10:10" x14ac:dyDescent="0.25">
      <c r="J96" s="4"/>
    </row>
    <row r="97" spans="10:10" x14ac:dyDescent="0.25">
      <c r="J97" s="4"/>
    </row>
    <row r="98" spans="10:10" x14ac:dyDescent="0.25">
      <c r="J98" s="4"/>
    </row>
    <row r="99" spans="10:10" x14ac:dyDescent="0.25">
      <c r="J99" s="4"/>
    </row>
    <row r="100" spans="10:10" x14ac:dyDescent="0.25">
      <c r="J100" s="4"/>
    </row>
    <row r="101" spans="10:10" x14ac:dyDescent="0.25">
      <c r="J101" s="4"/>
    </row>
    <row r="102" spans="10:10" x14ac:dyDescent="0.25">
      <c r="J102" s="4"/>
    </row>
    <row r="103" spans="10:10" x14ac:dyDescent="0.25">
      <c r="J103" s="4"/>
    </row>
    <row r="104" spans="10:10" x14ac:dyDescent="0.25">
      <c r="J104" s="4"/>
    </row>
    <row r="105" spans="10:10" x14ac:dyDescent="0.25">
      <c r="J105" s="4"/>
    </row>
    <row r="106" spans="10:10" x14ac:dyDescent="0.25">
      <c r="J106" s="4"/>
    </row>
    <row r="107" spans="10:10" x14ac:dyDescent="0.25">
      <c r="J107" s="4"/>
    </row>
    <row r="108" spans="10:10" x14ac:dyDescent="0.25">
      <c r="J108" s="4"/>
    </row>
    <row r="109" spans="10:10" x14ac:dyDescent="0.25">
      <c r="J109" s="4"/>
    </row>
    <row r="110" spans="10:10" x14ac:dyDescent="0.25">
      <c r="J110" s="4"/>
    </row>
    <row r="111" spans="10:10" x14ac:dyDescent="0.25">
      <c r="J111" s="4"/>
    </row>
    <row r="112" spans="10:10" x14ac:dyDescent="0.25">
      <c r="J112" s="4"/>
    </row>
    <row r="113" spans="10:10" x14ac:dyDescent="0.25">
      <c r="J113" s="4"/>
    </row>
    <row r="114" spans="10:10" x14ac:dyDescent="0.25">
      <c r="J114" s="4"/>
    </row>
    <row r="115" spans="10:10" x14ac:dyDescent="0.25">
      <c r="J115" s="4"/>
    </row>
    <row r="116" spans="10:10" x14ac:dyDescent="0.25">
      <c r="J116" s="4"/>
    </row>
    <row r="117" spans="10:10" x14ac:dyDescent="0.25">
      <c r="J117" s="4"/>
    </row>
    <row r="118" spans="10:10" x14ac:dyDescent="0.25">
      <c r="J118" s="4"/>
    </row>
    <row r="119" spans="10:10" x14ac:dyDescent="0.25">
      <c r="J119" s="4"/>
    </row>
    <row r="120" spans="10:10" x14ac:dyDescent="0.25">
      <c r="J120" s="4"/>
    </row>
    <row r="121" spans="10:10" x14ac:dyDescent="0.25">
      <c r="J121" s="4"/>
    </row>
    <row r="122" spans="10:10" x14ac:dyDescent="0.25">
      <c r="J122" s="4"/>
    </row>
    <row r="123" spans="10:10" x14ac:dyDescent="0.25">
      <c r="J123" s="4"/>
    </row>
    <row r="124" spans="10:10" x14ac:dyDescent="0.25">
      <c r="J124" s="4"/>
    </row>
    <row r="125" spans="10:10" x14ac:dyDescent="0.25">
      <c r="J125" s="4"/>
    </row>
    <row r="126" spans="10:10" x14ac:dyDescent="0.25">
      <c r="J126" s="4"/>
    </row>
    <row r="127" spans="10:10" x14ac:dyDescent="0.25">
      <c r="J127" s="4"/>
    </row>
    <row r="128" spans="10:10" x14ac:dyDescent="0.25">
      <c r="J128" s="4"/>
    </row>
    <row r="129" spans="10:10" x14ac:dyDescent="0.25">
      <c r="J129" s="4"/>
    </row>
    <row r="130" spans="10:10" x14ac:dyDescent="0.25">
      <c r="J130" s="4"/>
    </row>
    <row r="131" spans="10:10" x14ac:dyDescent="0.25">
      <c r="J131" s="4"/>
    </row>
    <row r="132" spans="10:10" x14ac:dyDescent="0.25">
      <c r="J132" s="4"/>
    </row>
    <row r="133" spans="10:10" x14ac:dyDescent="0.25">
      <c r="J133" s="4"/>
    </row>
    <row r="134" spans="10:10" x14ac:dyDescent="0.25">
      <c r="J134" s="4"/>
    </row>
    <row r="135" spans="10:10" x14ac:dyDescent="0.25">
      <c r="J135" s="4"/>
    </row>
    <row r="136" spans="10:10" x14ac:dyDescent="0.25">
      <c r="J136" s="4"/>
    </row>
    <row r="137" spans="10:10" x14ac:dyDescent="0.25">
      <c r="J137" s="4"/>
    </row>
    <row r="138" spans="10:10" x14ac:dyDescent="0.25">
      <c r="J138" s="4"/>
    </row>
    <row r="139" spans="10:10" x14ac:dyDescent="0.25">
      <c r="J139" s="4"/>
    </row>
    <row r="140" spans="10:10" x14ac:dyDescent="0.25">
      <c r="J140" s="4"/>
    </row>
    <row r="141" spans="10:10" x14ac:dyDescent="0.25">
      <c r="J141" s="4"/>
    </row>
    <row r="142" spans="10:10" x14ac:dyDescent="0.25">
      <c r="J142" s="4"/>
    </row>
    <row r="143" spans="10:10" x14ac:dyDescent="0.25">
      <c r="J143" s="4"/>
    </row>
    <row r="144" spans="10:10" x14ac:dyDescent="0.25">
      <c r="J144" s="4"/>
    </row>
    <row r="145" spans="10:10" x14ac:dyDescent="0.25">
      <c r="J145" s="4"/>
    </row>
    <row r="146" spans="10:10" x14ac:dyDescent="0.25">
      <c r="J146" s="4"/>
    </row>
    <row r="147" spans="10:10" x14ac:dyDescent="0.25">
      <c r="J147" s="4"/>
    </row>
    <row r="148" spans="10:10" x14ac:dyDescent="0.25">
      <c r="J148" s="4"/>
    </row>
    <row r="149" spans="10:10" x14ac:dyDescent="0.25">
      <c r="J149" s="4"/>
    </row>
    <row r="150" spans="10:10" x14ac:dyDescent="0.25">
      <c r="J150" s="4"/>
    </row>
    <row r="151" spans="10:10" x14ac:dyDescent="0.25">
      <c r="J151" s="4"/>
    </row>
    <row r="152" spans="10:10" x14ac:dyDescent="0.25">
      <c r="J152" s="4"/>
    </row>
    <row r="153" spans="10:10" x14ac:dyDescent="0.25">
      <c r="J153" s="4"/>
    </row>
    <row r="154" spans="10:10" x14ac:dyDescent="0.25">
      <c r="J154" s="4"/>
    </row>
    <row r="155" spans="10:10" x14ac:dyDescent="0.25">
      <c r="J155" s="4"/>
    </row>
    <row r="156" spans="10:10" x14ac:dyDescent="0.25">
      <c r="J156" s="4"/>
    </row>
    <row r="157" spans="10:10" x14ac:dyDescent="0.25">
      <c r="J157" s="4"/>
    </row>
    <row r="158" spans="10:10" x14ac:dyDescent="0.25">
      <c r="J158" s="4"/>
    </row>
    <row r="159" spans="10:10" x14ac:dyDescent="0.25">
      <c r="J159" s="4"/>
    </row>
    <row r="160" spans="10:10" x14ac:dyDescent="0.25">
      <c r="J160" s="4"/>
    </row>
    <row r="161" spans="10:10" x14ac:dyDescent="0.25">
      <c r="J161" s="4"/>
    </row>
    <row r="162" spans="10:10" x14ac:dyDescent="0.25">
      <c r="J162" s="4"/>
    </row>
    <row r="163" spans="10:10" x14ac:dyDescent="0.25">
      <c r="J163" s="4"/>
    </row>
    <row r="164" spans="10:10" x14ac:dyDescent="0.25">
      <c r="J164" s="4"/>
    </row>
    <row r="165" spans="10:10" x14ac:dyDescent="0.25">
      <c r="J165" s="4"/>
    </row>
    <row r="166" spans="10:10" x14ac:dyDescent="0.25">
      <c r="J166" s="4"/>
    </row>
    <row r="167" spans="10:10" x14ac:dyDescent="0.25">
      <c r="J167" s="4"/>
    </row>
    <row r="168" spans="10:10" x14ac:dyDescent="0.25">
      <c r="J168" s="4"/>
    </row>
    <row r="169" spans="10:10" x14ac:dyDescent="0.25">
      <c r="J169" s="4"/>
    </row>
    <row r="170" spans="10:10" x14ac:dyDescent="0.25">
      <c r="J170" s="4"/>
    </row>
    <row r="171" spans="10:10" x14ac:dyDescent="0.25">
      <c r="J171" s="4"/>
    </row>
    <row r="172" spans="10:10" x14ac:dyDescent="0.25">
      <c r="J172" s="4"/>
    </row>
    <row r="173" spans="10:10" x14ac:dyDescent="0.25">
      <c r="J173" s="4"/>
    </row>
    <row r="174" spans="10:10" x14ac:dyDescent="0.25">
      <c r="J174" s="4"/>
    </row>
    <row r="175" spans="10:10" x14ac:dyDescent="0.25">
      <c r="J175" s="4"/>
    </row>
    <row r="176" spans="10:10" x14ac:dyDescent="0.25">
      <c r="J176" s="4"/>
    </row>
    <row r="177" spans="10:10" x14ac:dyDescent="0.25">
      <c r="J177" s="4"/>
    </row>
    <row r="178" spans="10:10" x14ac:dyDescent="0.25">
      <c r="J178" s="4"/>
    </row>
    <row r="179" spans="10:10" x14ac:dyDescent="0.25">
      <c r="J179" s="4"/>
    </row>
    <row r="180" spans="10:10" x14ac:dyDescent="0.25">
      <c r="J180" s="4"/>
    </row>
    <row r="181" spans="10:10" x14ac:dyDescent="0.25">
      <c r="J181" s="4"/>
    </row>
    <row r="182" spans="10:10" x14ac:dyDescent="0.25">
      <c r="J182" s="4"/>
    </row>
    <row r="183" spans="10:10" x14ac:dyDescent="0.25">
      <c r="J183" s="4"/>
    </row>
    <row r="184" spans="10:10" x14ac:dyDescent="0.25">
      <c r="J184" s="4"/>
    </row>
    <row r="185" spans="10:10" x14ac:dyDescent="0.25">
      <c r="J185" s="4"/>
    </row>
    <row r="186" spans="10:10" x14ac:dyDescent="0.25">
      <c r="J186" s="4"/>
    </row>
    <row r="187" spans="10:10" x14ac:dyDescent="0.25">
      <c r="J187" s="4"/>
    </row>
    <row r="188" spans="10:10" x14ac:dyDescent="0.25">
      <c r="J188" s="4"/>
    </row>
    <row r="189" spans="10:10" x14ac:dyDescent="0.25">
      <c r="J189" s="4"/>
    </row>
    <row r="190" spans="10:10" x14ac:dyDescent="0.25">
      <c r="J190" s="4"/>
    </row>
    <row r="191" spans="10:10" x14ac:dyDescent="0.25">
      <c r="J191" s="4"/>
    </row>
    <row r="192" spans="10:10" x14ac:dyDescent="0.25">
      <c r="J192" s="4"/>
    </row>
    <row r="193" spans="10:10" x14ac:dyDescent="0.25">
      <c r="J193" s="4"/>
    </row>
    <row r="194" spans="10:10" x14ac:dyDescent="0.25">
      <c r="J194" s="4"/>
    </row>
    <row r="195" spans="10:10" x14ac:dyDescent="0.25">
      <c r="J195" s="4"/>
    </row>
    <row r="196" spans="10:10" x14ac:dyDescent="0.25">
      <c r="J196" s="4"/>
    </row>
    <row r="197" spans="10:10" x14ac:dyDescent="0.25">
      <c r="J197" s="4"/>
    </row>
    <row r="198" spans="10:10" x14ac:dyDescent="0.25">
      <c r="J198" s="4"/>
    </row>
    <row r="199" spans="10:10" x14ac:dyDescent="0.25">
      <c r="J199" s="4"/>
    </row>
    <row r="200" spans="10:10" x14ac:dyDescent="0.25">
      <c r="J200" s="4"/>
    </row>
    <row r="201" spans="10:10" x14ac:dyDescent="0.25">
      <c r="J201" s="4"/>
    </row>
    <row r="202" spans="10:10" x14ac:dyDescent="0.25">
      <c r="J202" s="4"/>
    </row>
    <row r="203" spans="10:10" x14ac:dyDescent="0.25">
      <c r="J203" s="4"/>
    </row>
    <row r="204" spans="10:10" x14ac:dyDescent="0.25">
      <c r="J204" s="4"/>
    </row>
    <row r="205" spans="10:10" x14ac:dyDescent="0.25">
      <c r="J205" s="4"/>
    </row>
    <row r="206" spans="10:10" x14ac:dyDescent="0.25">
      <c r="J206" s="4"/>
    </row>
    <row r="207" spans="10:10" x14ac:dyDescent="0.25">
      <c r="J207" s="4"/>
    </row>
    <row r="208" spans="10:10" x14ac:dyDescent="0.25">
      <c r="J208" s="4"/>
    </row>
    <row r="209" spans="10:10" x14ac:dyDescent="0.25">
      <c r="J209" s="4"/>
    </row>
    <row r="210" spans="10:10" x14ac:dyDescent="0.25">
      <c r="J210" s="4"/>
    </row>
    <row r="211" spans="10:10" x14ac:dyDescent="0.25">
      <c r="J211" s="4"/>
    </row>
    <row r="212" spans="10:10" x14ac:dyDescent="0.25">
      <c r="J212" s="4"/>
    </row>
    <row r="213" spans="10:10" x14ac:dyDescent="0.25">
      <c r="J213" s="4"/>
    </row>
    <row r="214" spans="10:10" x14ac:dyDescent="0.25">
      <c r="J214" s="4"/>
    </row>
    <row r="215" spans="10:10" x14ac:dyDescent="0.25">
      <c r="J215" s="4"/>
    </row>
    <row r="216" spans="10:10" x14ac:dyDescent="0.25">
      <c r="J216" s="4"/>
    </row>
    <row r="217" spans="10:10" x14ac:dyDescent="0.25">
      <c r="J217" s="4"/>
    </row>
    <row r="218" spans="10:10" x14ac:dyDescent="0.25">
      <c r="J218" s="4"/>
    </row>
    <row r="219" spans="10:10" x14ac:dyDescent="0.25">
      <c r="J219" s="4"/>
    </row>
    <row r="220" spans="10:10" x14ac:dyDescent="0.25">
      <c r="J220" s="4"/>
    </row>
    <row r="221" spans="10:10" x14ac:dyDescent="0.25">
      <c r="J221" s="4"/>
    </row>
    <row r="222" spans="10:10" x14ac:dyDescent="0.25">
      <c r="J222" s="4"/>
    </row>
    <row r="223" spans="10:10" x14ac:dyDescent="0.25">
      <c r="J223" s="4"/>
    </row>
    <row r="224" spans="10:10" x14ac:dyDescent="0.25">
      <c r="J224" s="4"/>
    </row>
    <row r="225" spans="10:10" x14ac:dyDescent="0.25">
      <c r="J225" s="4"/>
    </row>
    <row r="226" spans="10:10" x14ac:dyDescent="0.25">
      <c r="J226" s="4"/>
    </row>
    <row r="227" spans="10:10" x14ac:dyDescent="0.25">
      <c r="J227" s="4"/>
    </row>
    <row r="228" spans="10:10" x14ac:dyDescent="0.25">
      <c r="J228" s="4"/>
    </row>
    <row r="229" spans="10:10" x14ac:dyDescent="0.25">
      <c r="J229" s="4"/>
    </row>
    <row r="230" spans="10:10" x14ac:dyDescent="0.25">
      <c r="J230" s="4"/>
    </row>
    <row r="231" spans="10:10" x14ac:dyDescent="0.25">
      <c r="J231" s="4"/>
    </row>
    <row r="232" spans="10:10" x14ac:dyDescent="0.25">
      <c r="J232" s="4"/>
    </row>
    <row r="233" spans="10:10" x14ac:dyDescent="0.25">
      <c r="J233" s="4"/>
    </row>
    <row r="234" spans="10:10" x14ac:dyDescent="0.25">
      <c r="J234" s="4"/>
    </row>
    <row r="235" spans="10:10" x14ac:dyDescent="0.25">
      <c r="J235" s="4"/>
    </row>
    <row r="236" spans="10:10" x14ac:dyDescent="0.25">
      <c r="J236" s="4"/>
    </row>
    <row r="237" spans="10:10" x14ac:dyDescent="0.25">
      <c r="J237" s="4"/>
    </row>
    <row r="238" spans="10:10" x14ac:dyDescent="0.25">
      <c r="J238" s="4"/>
    </row>
    <row r="239" spans="10:10" x14ac:dyDescent="0.25">
      <c r="J239" s="4"/>
    </row>
    <row r="240" spans="10:10" x14ac:dyDescent="0.25">
      <c r="J240" s="4"/>
    </row>
    <row r="241" spans="10:10" x14ac:dyDescent="0.25">
      <c r="J241" s="4"/>
    </row>
    <row r="242" spans="10:10" x14ac:dyDescent="0.25">
      <c r="J242" s="4"/>
    </row>
    <row r="243" spans="10:10" x14ac:dyDescent="0.25">
      <c r="J243" s="4"/>
    </row>
    <row r="244" spans="10:10" x14ac:dyDescent="0.25">
      <c r="J244" s="4"/>
    </row>
    <row r="245" spans="10:10" x14ac:dyDescent="0.25">
      <c r="J245" s="4"/>
    </row>
    <row r="246" spans="10:10" x14ac:dyDescent="0.25">
      <c r="J246" s="4"/>
    </row>
    <row r="247" spans="10:10" x14ac:dyDescent="0.25">
      <c r="J247" s="4"/>
    </row>
    <row r="248" spans="10:10" x14ac:dyDescent="0.25">
      <c r="J248" s="4"/>
    </row>
    <row r="249" spans="10:10" x14ac:dyDescent="0.25">
      <c r="J249" s="4"/>
    </row>
    <row r="250" spans="10:10" x14ac:dyDescent="0.25">
      <c r="J250" s="4"/>
    </row>
    <row r="251" spans="10:10" x14ac:dyDescent="0.25">
      <c r="J251" s="4"/>
    </row>
    <row r="252" spans="10:10" x14ac:dyDescent="0.25">
      <c r="J252" s="4"/>
    </row>
    <row r="253" spans="10:10" x14ac:dyDescent="0.25">
      <c r="J253" s="4"/>
    </row>
    <row r="254" spans="10:10" x14ac:dyDescent="0.25">
      <c r="J254" s="4"/>
    </row>
    <row r="255" spans="10:10" x14ac:dyDescent="0.25">
      <c r="J255" s="4"/>
    </row>
    <row r="256" spans="10:10" x14ac:dyDescent="0.25">
      <c r="J256" s="4"/>
    </row>
    <row r="257" spans="10:10" x14ac:dyDescent="0.25">
      <c r="J257" s="4"/>
    </row>
    <row r="258" spans="10:10" x14ac:dyDescent="0.25">
      <c r="J258" s="4"/>
    </row>
    <row r="259" spans="10:10" x14ac:dyDescent="0.25">
      <c r="J259" s="4"/>
    </row>
    <row r="260" spans="10:10" x14ac:dyDescent="0.25">
      <c r="J260" s="4"/>
    </row>
    <row r="261" spans="10:10" x14ac:dyDescent="0.25">
      <c r="J261" s="4"/>
    </row>
    <row r="262" spans="10:10" x14ac:dyDescent="0.25">
      <c r="J262" s="4"/>
    </row>
    <row r="263" spans="10:10" x14ac:dyDescent="0.25">
      <c r="J263" s="4"/>
    </row>
    <row r="264" spans="10:10" x14ac:dyDescent="0.25">
      <c r="J264" s="4"/>
    </row>
    <row r="265" spans="10:10" x14ac:dyDescent="0.25">
      <c r="J265" s="4"/>
    </row>
    <row r="266" spans="10:10" x14ac:dyDescent="0.25">
      <c r="J266" s="4"/>
    </row>
    <row r="267" spans="10:10" x14ac:dyDescent="0.25">
      <c r="J267" s="4"/>
    </row>
    <row r="268" spans="10:10" x14ac:dyDescent="0.25">
      <c r="J268" s="4"/>
    </row>
    <row r="269" spans="10:10" x14ac:dyDescent="0.25">
      <c r="J269" s="4"/>
    </row>
    <row r="270" spans="10:10" x14ac:dyDescent="0.25">
      <c r="J270" s="4"/>
    </row>
    <row r="271" spans="10:10" x14ac:dyDescent="0.25">
      <c r="J271" s="4"/>
    </row>
    <row r="272" spans="10:10" x14ac:dyDescent="0.25">
      <c r="J272" s="4"/>
    </row>
    <row r="273" spans="10:10" x14ac:dyDescent="0.25">
      <c r="J273" s="4"/>
    </row>
    <row r="274" spans="10:10" x14ac:dyDescent="0.25">
      <c r="J274" s="4"/>
    </row>
    <row r="275" spans="10:10" x14ac:dyDescent="0.25">
      <c r="J275" s="4"/>
    </row>
    <row r="276" spans="10:10" x14ac:dyDescent="0.25">
      <c r="J276" s="4"/>
    </row>
    <row r="277" spans="10:10" x14ac:dyDescent="0.25">
      <c r="J277" s="4"/>
    </row>
    <row r="278" spans="10:10" x14ac:dyDescent="0.25">
      <c r="J278" s="4"/>
    </row>
    <row r="279" spans="10:10" x14ac:dyDescent="0.25">
      <c r="J279" s="4"/>
    </row>
    <row r="280" spans="10:10" x14ac:dyDescent="0.25">
      <c r="J280" s="4"/>
    </row>
    <row r="281" spans="10:10" x14ac:dyDescent="0.25">
      <c r="J281" s="4"/>
    </row>
    <row r="282" spans="10:10" x14ac:dyDescent="0.25">
      <c r="J282" s="4"/>
    </row>
    <row r="283" spans="10:10" x14ac:dyDescent="0.25">
      <c r="J283" s="4"/>
    </row>
    <row r="284" spans="10:10" x14ac:dyDescent="0.25">
      <c r="J284" s="4"/>
    </row>
    <row r="285" spans="10:10" x14ac:dyDescent="0.25">
      <c r="J285" s="4"/>
    </row>
    <row r="286" spans="10:10" x14ac:dyDescent="0.25">
      <c r="J286" s="4"/>
    </row>
    <row r="287" spans="10:10" x14ac:dyDescent="0.25">
      <c r="J287" s="4"/>
    </row>
    <row r="288" spans="10:10" x14ac:dyDescent="0.25">
      <c r="J288" s="4"/>
    </row>
    <row r="289" spans="10:10" x14ac:dyDescent="0.25">
      <c r="J289" s="4"/>
    </row>
    <row r="290" spans="10:10" x14ac:dyDescent="0.25">
      <c r="J290" s="4"/>
    </row>
    <row r="291" spans="10:10" x14ac:dyDescent="0.25">
      <c r="J291" s="4"/>
    </row>
    <row r="292" spans="10:10" x14ac:dyDescent="0.25">
      <c r="J292" s="4"/>
    </row>
    <row r="293" spans="10:10" x14ac:dyDescent="0.25">
      <c r="J293" s="4"/>
    </row>
    <row r="294" spans="10:10" x14ac:dyDescent="0.25">
      <c r="J294" s="4"/>
    </row>
    <row r="295" spans="10:10" x14ac:dyDescent="0.25">
      <c r="J295" s="4"/>
    </row>
    <row r="296" spans="10:10" x14ac:dyDescent="0.25">
      <c r="J296" s="4"/>
    </row>
    <row r="297" spans="10:10" x14ac:dyDescent="0.25">
      <c r="J297" s="4"/>
    </row>
    <row r="298" spans="10:10" x14ac:dyDescent="0.25">
      <c r="J298" s="4"/>
    </row>
    <row r="299" spans="10:10" x14ac:dyDescent="0.25">
      <c r="J299" s="4"/>
    </row>
    <row r="300" spans="10:10" x14ac:dyDescent="0.25">
      <c r="J300" s="4"/>
    </row>
    <row r="301" spans="10:10" x14ac:dyDescent="0.25">
      <c r="J301" s="4"/>
    </row>
    <row r="302" spans="10:10" x14ac:dyDescent="0.25">
      <c r="J302" s="4"/>
    </row>
    <row r="303" spans="10:10" x14ac:dyDescent="0.25">
      <c r="J303" s="4"/>
    </row>
    <row r="304" spans="10:10" x14ac:dyDescent="0.25">
      <c r="J304" s="4"/>
    </row>
    <row r="305" spans="10:10" x14ac:dyDescent="0.25">
      <c r="J305" s="4"/>
    </row>
    <row r="306" spans="10:10" x14ac:dyDescent="0.25">
      <c r="J306" s="4"/>
    </row>
    <row r="307" spans="10:10" x14ac:dyDescent="0.25">
      <c r="J307" s="4"/>
    </row>
    <row r="308" spans="10:10" x14ac:dyDescent="0.25">
      <c r="J308" s="4"/>
    </row>
    <row r="309" spans="10:10" x14ac:dyDescent="0.25">
      <c r="J309" s="4"/>
    </row>
    <row r="310" spans="10:10" x14ac:dyDescent="0.25">
      <c r="J310" s="4"/>
    </row>
    <row r="311" spans="10:10" x14ac:dyDescent="0.25">
      <c r="J311" s="4"/>
    </row>
    <row r="312" spans="10:10" x14ac:dyDescent="0.25">
      <c r="J312" s="4"/>
    </row>
    <row r="313" spans="10:10" x14ac:dyDescent="0.25">
      <c r="J313" s="4"/>
    </row>
    <row r="314" spans="10:10" x14ac:dyDescent="0.25">
      <c r="J314" s="4"/>
    </row>
    <row r="315" spans="10:10" x14ac:dyDescent="0.25">
      <c r="J315" s="4"/>
    </row>
    <row r="316" spans="10:10" x14ac:dyDescent="0.25">
      <c r="J316" s="4"/>
    </row>
    <row r="317" spans="10:10" x14ac:dyDescent="0.25">
      <c r="J317" s="4"/>
    </row>
    <row r="318" spans="10:10" x14ac:dyDescent="0.25">
      <c r="J318" s="4"/>
    </row>
    <row r="319" spans="10:10" x14ac:dyDescent="0.25">
      <c r="J319" s="4"/>
    </row>
    <row r="320" spans="10:10" x14ac:dyDescent="0.25">
      <c r="J320" s="4"/>
    </row>
    <row r="321" spans="10:10" x14ac:dyDescent="0.25">
      <c r="J321" s="4"/>
    </row>
    <row r="322" spans="10:10" x14ac:dyDescent="0.25">
      <c r="J322" s="4"/>
    </row>
    <row r="323" spans="10:10" x14ac:dyDescent="0.25">
      <c r="J323" s="4"/>
    </row>
    <row r="324" spans="10:10" x14ac:dyDescent="0.25">
      <c r="J324" s="4"/>
    </row>
    <row r="325" spans="10:10" x14ac:dyDescent="0.25">
      <c r="J325" s="4"/>
    </row>
    <row r="326" spans="10:10" x14ac:dyDescent="0.25">
      <c r="J326" s="4"/>
    </row>
    <row r="327" spans="10:10" x14ac:dyDescent="0.25">
      <c r="J327" s="4"/>
    </row>
    <row r="328" spans="10:10" x14ac:dyDescent="0.25">
      <c r="J328" s="4"/>
    </row>
    <row r="329" spans="10:10" x14ac:dyDescent="0.25">
      <c r="J329" s="4"/>
    </row>
    <row r="330" spans="10:10" x14ac:dyDescent="0.25">
      <c r="J330" s="4"/>
    </row>
    <row r="331" spans="10:10" x14ac:dyDescent="0.25">
      <c r="J331" s="4"/>
    </row>
    <row r="332" spans="10:10" x14ac:dyDescent="0.25">
      <c r="J332" s="4"/>
    </row>
    <row r="333" spans="10:10" x14ac:dyDescent="0.25">
      <c r="J333" s="4"/>
    </row>
    <row r="334" spans="10:10" x14ac:dyDescent="0.25">
      <c r="J334" s="4"/>
    </row>
    <row r="335" spans="10:10" x14ac:dyDescent="0.25">
      <c r="J335" s="4"/>
    </row>
    <row r="336" spans="10:10" x14ac:dyDescent="0.25">
      <c r="J336" s="4"/>
    </row>
    <row r="337" spans="10:10" x14ac:dyDescent="0.25">
      <c r="J337" s="4"/>
    </row>
    <row r="338" spans="10:10" x14ac:dyDescent="0.25">
      <c r="J338" s="4"/>
    </row>
    <row r="339" spans="10:10" x14ac:dyDescent="0.25">
      <c r="J339" s="4"/>
    </row>
    <row r="340" spans="10:10" x14ac:dyDescent="0.25">
      <c r="J340" s="4"/>
    </row>
    <row r="341" spans="10:10" x14ac:dyDescent="0.25">
      <c r="J341" s="4"/>
    </row>
    <row r="342" spans="10:10" x14ac:dyDescent="0.25">
      <c r="J342" s="4"/>
    </row>
    <row r="343" spans="10:10" x14ac:dyDescent="0.25">
      <c r="J343" s="4"/>
    </row>
    <row r="344" spans="10:10" x14ac:dyDescent="0.25">
      <c r="J344" s="4"/>
    </row>
    <row r="345" spans="10:10" x14ac:dyDescent="0.25">
      <c r="J345" s="4"/>
    </row>
    <row r="346" spans="10:10" x14ac:dyDescent="0.25">
      <c r="J346" s="4"/>
    </row>
    <row r="347" spans="10:10" x14ac:dyDescent="0.25">
      <c r="J347" s="4"/>
    </row>
    <row r="348" spans="10:10" x14ac:dyDescent="0.25">
      <c r="J348" s="4"/>
    </row>
    <row r="349" spans="10:10" x14ac:dyDescent="0.25">
      <c r="J349" s="4"/>
    </row>
    <row r="350" spans="10:10" x14ac:dyDescent="0.25">
      <c r="J350" s="4"/>
    </row>
    <row r="351" spans="10:10" x14ac:dyDescent="0.25">
      <c r="J351" s="4"/>
    </row>
    <row r="352" spans="10:10" x14ac:dyDescent="0.25">
      <c r="J352" s="4"/>
    </row>
    <row r="353" spans="10:10" x14ac:dyDescent="0.25">
      <c r="J353" s="4"/>
    </row>
    <row r="354" spans="10:10" x14ac:dyDescent="0.25">
      <c r="J354" s="4"/>
    </row>
    <row r="355" spans="10:10" x14ac:dyDescent="0.25">
      <c r="J355" s="4"/>
    </row>
    <row r="356" spans="10:10" x14ac:dyDescent="0.25">
      <c r="J356" s="4"/>
    </row>
    <row r="357" spans="10:10" x14ac:dyDescent="0.25">
      <c r="J357" s="4"/>
    </row>
    <row r="358" spans="10:10" x14ac:dyDescent="0.25">
      <c r="J358" s="4"/>
    </row>
    <row r="359" spans="10:10" x14ac:dyDescent="0.25">
      <c r="J359" s="4"/>
    </row>
    <row r="360" spans="10:10" x14ac:dyDescent="0.25">
      <c r="J360" s="4"/>
    </row>
    <row r="361" spans="10:10" x14ac:dyDescent="0.25">
      <c r="J361" s="4"/>
    </row>
    <row r="362" spans="10:10" x14ac:dyDescent="0.25">
      <c r="J362" s="4"/>
    </row>
    <row r="363" spans="10:10" x14ac:dyDescent="0.25">
      <c r="J363" s="4"/>
    </row>
    <row r="364" spans="10:10" x14ac:dyDescent="0.25">
      <c r="J364" s="4"/>
    </row>
    <row r="365" spans="10:10" x14ac:dyDescent="0.25">
      <c r="J365" s="4"/>
    </row>
    <row r="366" spans="10:10" x14ac:dyDescent="0.25">
      <c r="J366" s="4"/>
    </row>
    <row r="367" spans="10:10" x14ac:dyDescent="0.25">
      <c r="J367" s="4"/>
    </row>
    <row r="368" spans="10:10" x14ac:dyDescent="0.25">
      <c r="J368" s="4"/>
    </row>
    <row r="369" spans="10:10" x14ac:dyDescent="0.25">
      <c r="J369" s="4"/>
    </row>
    <row r="370" spans="10:10" x14ac:dyDescent="0.25">
      <c r="J370" s="4"/>
    </row>
    <row r="371" spans="10:10" x14ac:dyDescent="0.25">
      <c r="J371" s="4"/>
    </row>
    <row r="372" spans="10:10" x14ac:dyDescent="0.25">
      <c r="J372" s="4"/>
    </row>
    <row r="373" spans="10:10" x14ac:dyDescent="0.25">
      <c r="J373" s="4"/>
    </row>
    <row r="374" spans="10:10" x14ac:dyDescent="0.25">
      <c r="J374" s="4"/>
    </row>
    <row r="375" spans="10:10" x14ac:dyDescent="0.25">
      <c r="J375" s="4"/>
    </row>
    <row r="376" spans="10:10" x14ac:dyDescent="0.25">
      <c r="J376" s="4"/>
    </row>
    <row r="377" spans="10:10" x14ac:dyDescent="0.25">
      <c r="J377" s="4"/>
    </row>
    <row r="378" spans="10:10" x14ac:dyDescent="0.25">
      <c r="J378" s="4"/>
    </row>
    <row r="379" spans="10:10" x14ac:dyDescent="0.25">
      <c r="J379" s="4"/>
    </row>
    <row r="380" spans="10:10" x14ac:dyDescent="0.25">
      <c r="J380" s="4"/>
    </row>
    <row r="381" spans="10:10" x14ac:dyDescent="0.25">
      <c r="J381" s="4"/>
    </row>
    <row r="382" spans="10:10" x14ac:dyDescent="0.25">
      <c r="J382" s="4"/>
    </row>
    <row r="383" spans="10:10" x14ac:dyDescent="0.25">
      <c r="J383" s="4"/>
    </row>
    <row r="384" spans="10:10" x14ac:dyDescent="0.25">
      <c r="J384" s="4"/>
    </row>
    <row r="385" spans="10:10" x14ac:dyDescent="0.25">
      <c r="J385" s="4"/>
    </row>
    <row r="386" spans="10:10" x14ac:dyDescent="0.25">
      <c r="J386" s="4"/>
    </row>
    <row r="387" spans="10:10" x14ac:dyDescent="0.25">
      <c r="J387" s="4"/>
    </row>
    <row r="388" spans="10:10" x14ac:dyDescent="0.25">
      <c r="J388" s="4"/>
    </row>
    <row r="389" spans="10:10" x14ac:dyDescent="0.25">
      <c r="J389" s="4"/>
    </row>
    <row r="390" spans="10:10" x14ac:dyDescent="0.25">
      <c r="J390" s="4"/>
    </row>
    <row r="391" spans="10:10" x14ac:dyDescent="0.25">
      <c r="J391" s="4"/>
    </row>
    <row r="392" spans="10:10" x14ac:dyDescent="0.25">
      <c r="J392" s="4"/>
    </row>
    <row r="393" spans="10:10" x14ac:dyDescent="0.25">
      <c r="J393" s="4"/>
    </row>
    <row r="394" spans="10:10" x14ac:dyDescent="0.25">
      <c r="J394" s="4"/>
    </row>
    <row r="395" spans="10:10" x14ac:dyDescent="0.25">
      <c r="J395" s="4"/>
    </row>
    <row r="396" spans="10:10" x14ac:dyDescent="0.25">
      <c r="J396" s="4"/>
    </row>
    <row r="397" spans="10:10" x14ac:dyDescent="0.25">
      <c r="J397" s="4"/>
    </row>
    <row r="398" spans="10:10" x14ac:dyDescent="0.25">
      <c r="J398" s="4"/>
    </row>
    <row r="399" spans="10:10" x14ac:dyDescent="0.25">
      <c r="J399" s="4"/>
    </row>
    <row r="400" spans="10:10" x14ac:dyDescent="0.25">
      <c r="J400" s="4"/>
    </row>
    <row r="401" spans="10:10" x14ac:dyDescent="0.25">
      <c r="J401" s="4"/>
    </row>
    <row r="402" spans="10:10" x14ac:dyDescent="0.25">
      <c r="J402" s="4"/>
    </row>
    <row r="403" spans="10:10" x14ac:dyDescent="0.25">
      <c r="J403" s="4"/>
    </row>
    <row r="404" spans="10:10" x14ac:dyDescent="0.25">
      <c r="J404" s="4"/>
    </row>
    <row r="405" spans="10:10" x14ac:dyDescent="0.25">
      <c r="J405" s="4"/>
    </row>
    <row r="406" spans="10:10" x14ac:dyDescent="0.25">
      <c r="J406" s="4"/>
    </row>
    <row r="407" spans="10:10" x14ac:dyDescent="0.25">
      <c r="J407" s="4"/>
    </row>
    <row r="408" spans="10:10" x14ac:dyDescent="0.25">
      <c r="J408" s="4"/>
    </row>
    <row r="409" spans="10:10" x14ac:dyDescent="0.25">
      <c r="J409" s="4"/>
    </row>
    <row r="410" spans="10:10" x14ac:dyDescent="0.25">
      <c r="J410" s="4"/>
    </row>
    <row r="411" spans="10:10" x14ac:dyDescent="0.25">
      <c r="J411" s="4"/>
    </row>
    <row r="412" spans="10:10" x14ac:dyDescent="0.25">
      <c r="J412" s="4"/>
    </row>
    <row r="413" spans="10:10" x14ac:dyDescent="0.25">
      <c r="J413" s="4"/>
    </row>
    <row r="414" spans="10:10" x14ac:dyDescent="0.25">
      <c r="J414" s="4"/>
    </row>
    <row r="415" spans="10:10" x14ac:dyDescent="0.25">
      <c r="J415" s="4"/>
    </row>
    <row r="416" spans="10:10" x14ac:dyDescent="0.25">
      <c r="J416" s="4"/>
    </row>
    <row r="417" spans="10:10" x14ac:dyDescent="0.25">
      <c r="J417" s="4"/>
    </row>
    <row r="418" spans="10:10" x14ac:dyDescent="0.25">
      <c r="J418" s="4"/>
    </row>
    <row r="419" spans="10:10" x14ac:dyDescent="0.25">
      <c r="J419" s="4"/>
    </row>
    <row r="420" spans="10:10" x14ac:dyDescent="0.25">
      <c r="J420" s="4"/>
    </row>
    <row r="421" spans="10:10" x14ac:dyDescent="0.25">
      <c r="J421" s="4"/>
    </row>
    <row r="422" spans="10:10" x14ac:dyDescent="0.25">
      <c r="J422" s="4"/>
    </row>
    <row r="423" spans="10:10" x14ac:dyDescent="0.25">
      <c r="J423" s="4"/>
    </row>
    <row r="424" spans="10:10" x14ac:dyDescent="0.25">
      <c r="J424" s="4"/>
    </row>
    <row r="425" spans="10:10" x14ac:dyDescent="0.25">
      <c r="J425" s="4"/>
    </row>
    <row r="426" spans="10:10" x14ac:dyDescent="0.25">
      <c r="J426" s="4"/>
    </row>
    <row r="427" spans="10:10" x14ac:dyDescent="0.25">
      <c r="J427" s="4"/>
    </row>
    <row r="428" spans="10:10" x14ac:dyDescent="0.25">
      <c r="J428" s="4"/>
    </row>
    <row r="429" spans="10:10" x14ac:dyDescent="0.25">
      <c r="J429" s="4"/>
    </row>
    <row r="430" spans="10:10" x14ac:dyDescent="0.25">
      <c r="J430" s="4"/>
    </row>
    <row r="431" spans="10:10" x14ac:dyDescent="0.25">
      <c r="J431" s="4"/>
    </row>
    <row r="432" spans="10:10" x14ac:dyDescent="0.25">
      <c r="J432" s="4"/>
    </row>
    <row r="433" spans="10:10" x14ac:dyDescent="0.25">
      <c r="J433" s="4"/>
    </row>
    <row r="434" spans="10:10" x14ac:dyDescent="0.25">
      <c r="J434" s="4"/>
    </row>
    <row r="435" spans="10:10" x14ac:dyDescent="0.25">
      <c r="J435" s="4"/>
    </row>
    <row r="436" spans="10:10" x14ac:dyDescent="0.25">
      <c r="J436" s="4"/>
    </row>
    <row r="437" spans="10:10" x14ac:dyDescent="0.25">
      <c r="J437" s="4"/>
    </row>
    <row r="438" spans="10:10" x14ac:dyDescent="0.25">
      <c r="J438" s="4"/>
    </row>
    <row r="439" spans="10:10" x14ac:dyDescent="0.25">
      <c r="J439" s="4"/>
    </row>
    <row r="440" spans="10:10" x14ac:dyDescent="0.25">
      <c r="J440" s="4"/>
    </row>
    <row r="441" spans="10:10" x14ac:dyDescent="0.25">
      <c r="J441" s="4"/>
    </row>
    <row r="442" spans="10:10" x14ac:dyDescent="0.25">
      <c r="J442" s="4"/>
    </row>
    <row r="443" spans="10:10" x14ac:dyDescent="0.25">
      <c r="J443" s="4"/>
    </row>
    <row r="444" spans="10:10" x14ac:dyDescent="0.25">
      <c r="J444" s="4"/>
    </row>
    <row r="445" spans="10:10" x14ac:dyDescent="0.25">
      <c r="J445" s="4"/>
    </row>
    <row r="446" spans="10:10" x14ac:dyDescent="0.25">
      <c r="J446" s="4"/>
    </row>
    <row r="447" spans="10:10" x14ac:dyDescent="0.25">
      <c r="J447" s="4"/>
    </row>
    <row r="448" spans="10:10" x14ac:dyDescent="0.25">
      <c r="J448" s="4"/>
    </row>
    <row r="449" spans="10:10" x14ac:dyDescent="0.25">
      <c r="J449" s="4"/>
    </row>
    <row r="450" spans="10:10" x14ac:dyDescent="0.25">
      <c r="J450" s="4"/>
    </row>
    <row r="451" spans="10:10" x14ac:dyDescent="0.25">
      <c r="J451" s="4"/>
    </row>
    <row r="452" spans="10:10" x14ac:dyDescent="0.25">
      <c r="J452" s="4"/>
    </row>
    <row r="453" spans="10:10" x14ac:dyDescent="0.25">
      <c r="J453" s="4"/>
    </row>
    <row r="454" spans="10:10" x14ac:dyDescent="0.25">
      <c r="J454" s="4"/>
    </row>
    <row r="455" spans="10:10" x14ac:dyDescent="0.25">
      <c r="J455" s="4"/>
    </row>
    <row r="456" spans="10:10" x14ac:dyDescent="0.25">
      <c r="J456" s="4"/>
    </row>
    <row r="457" spans="10:10" x14ac:dyDescent="0.25">
      <c r="J457" s="4"/>
    </row>
    <row r="458" spans="10:10" x14ac:dyDescent="0.25">
      <c r="J458" s="4"/>
    </row>
    <row r="459" spans="10:10" x14ac:dyDescent="0.25">
      <c r="J459" s="4"/>
    </row>
    <row r="460" spans="10:10" x14ac:dyDescent="0.25">
      <c r="J460" s="4"/>
    </row>
    <row r="461" spans="10:10" x14ac:dyDescent="0.25">
      <c r="J461" s="4"/>
    </row>
    <row r="462" spans="10:10" x14ac:dyDescent="0.25">
      <c r="J462" s="4"/>
    </row>
    <row r="463" spans="10:10" x14ac:dyDescent="0.25">
      <c r="J463" s="4"/>
    </row>
    <row r="464" spans="10:10" x14ac:dyDescent="0.25">
      <c r="J464" s="4"/>
    </row>
    <row r="465" spans="10:10" x14ac:dyDescent="0.25">
      <c r="J465" s="4"/>
    </row>
    <row r="466" spans="10:10" x14ac:dyDescent="0.25">
      <c r="J466" s="4"/>
    </row>
    <row r="467" spans="10:10" x14ac:dyDescent="0.25">
      <c r="J467" s="4"/>
    </row>
    <row r="468" spans="10:10" x14ac:dyDescent="0.25">
      <c r="J468" s="4"/>
    </row>
    <row r="469" spans="10:10" x14ac:dyDescent="0.25">
      <c r="J469" s="4"/>
    </row>
    <row r="470" spans="10:10" x14ac:dyDescent="0.25">
      <c r="J470" s="4"/>
    </row>
    <row r="471" spans="10:10" x14ac:dyDescent="0.25">
      <c r="J471" s="4"/>
    </row>
    <row r="472" spans="10:10" x14ac:dyDescent="0.25">
      <c r="J472" s="4"/>
    </row>
    <row r="473" spans="10:10" x14ac:dyDescent="0.25">
      <c r="J473" s="4"/>
    </row>
    <row r="474" spans="10:10" x14ac:dyDescent="0.25">
      <c r="J474" s="4"/>
    </row>
    <row r="475" spans="10:10" x14ac:dyDescent="0.25">
      <c r="J475" s="4"/>
    </row>
    <row r="476" spans="10:10" x14ac:dyDescent="0.25">
      <c r="J476" s="4"/>
    </row>
    <row r="477" spans="10:10" x14ac:dyDescent="0.25">
      <c r="J477" s="4"/>
    </row>
    <row r="478" spans="10:10" x14ac:dyDescent="0.25">
      <c r="J478" s="4"/>
    </row>
    <row r="479" spans="10:10" x14ac:dyDescent="0.25">
      <c r="J479" s="4"/>
    </row>
    <row r="480" spans="10:10" x14ac:dyDescent="0.25">
      <c r="J480" s="4"/>
    </row>
    <row r="481" spans="10:10" x14ac:dyDescent="0.25">
      <c r="J481" s="4"/>
    </row>
    <row r="482" spans="10:10" x14ac:dyDescent="0.25">
      <c r="J482" s="4"/>
    </row>
    <row r="483" spans="10:10" x14ac:dyDescent="0.25">
      <c r="J483" s="4"/>
    </row>
    <row r="484" spans="10:10" x14ac:dyDescent="0.25">
      <c r="J484" s="4"/>
    </row>
    <row r="485" spans="10:10" x14ac:dyDescent="0.25">
      <c r="J485" s="4"/>
    </row>
    <row r="486" spans="10:10" x14ac:dyDescent="0.25">
      <c r="J486" s="4"/>
    </row>
    <row r="487" spans="10:10" x14ac:dyDescent="0.25">
      <c r="J487" s="4"/>
    </row>
    <row r="488" spans="10:10" x14ac:dyDescent="0.25">
      <c r="J488" s="4"/>
    </row>
    <row r="489" spans="10:10" x14ac:dyDescent="0.25">
      <c r="J489" s="4"/>
    </row>
    <row r="490" spans="10:10" x14ac:dyDescent="0.25">
      <c r="J490" s="4"/>
    </row>
    <row r="491" spans="10:10" x14ac:dyDescent="0.25">
      <c r="J491" s="4"/>
    </row>
    <row r="492" spans="10:10" x14ac:dyDescent="0.25">
      <c r="J492" s="4"/>
    </row>
    <row r="493" spans="10:10" x14ac:dyDescent="0.25">
      <c r="J493" s="4"/>
    </row>
    <row r="494" spans="10:10" x14ac:dyDescent="0.25">
      <c r="J494" s="4"/>
    </row>
    <row r="495" spans="10:10" x14ac:dyDescent="0.25">
      <c r="J495" s="4"/>
    </row>
    <row r="496" spans="10:10" x14ac:dyDescent="0.25">
      <c r="J496" s="4"/>
    </row>
    <row r="497" spans="10:10" x14ac:dyDescent="0.25">
      <c r="J497" s="4"/>
    </row>
    <row r="498" spans="10:10" x14ac:dyDescent="0.25">
      <c r="J498" s="4"/>
    </row>
    <row r="499" spans="10:10" x14ac:dyDescent="0.25">
      <c r="J499" s="4"/>
    </row>
    <row r="500" spans="10:10" x14ac:dyDescent="0.25">
      <c r="J500" s="4"/>
    </row>
    <row r="501" spans="10:10" x14ac:dyDescent="0.25">
      <c r="J501" s="4"/>
    </row>
    <row r="502" spans="10:10" x14ac:dyDescent="0.25">
      <c r="J502" s="4"/>
    </row>
    <row r="503" spans="10:10" x14ac:dyDescent="0.25">
      <c r="J503" s="4"/>
    </row>
    <row r="504" spans="10:10" x14ac:dyDescent="0.25">
      <c r="J504" s="4"/>
    </row>
    <row r="505" spans="10:10" x14ac:dyDescent="0.25">
      <c r="J505" s="4"/>
    </row>
    <row r="506" spans="10:10" x14ac:dyDescent="0.25">
      <c r="J506" s="4"/>
    </row>
    <row r="507" spans="10:10" x14ac:dyDescent="0.25">
      <c r="J507" s="4"/>
    </row>
    <row r="508" spans="10:10" x14ac:dyDescent="0.25">
      <c r="J508" s="4"/>
    </row>
    <row r="509" spans="10:10" x14ac:dyDescent="0.25">
      <c r="J509" s="4"/>
    </row>
    <row r="510" spans="10:10" x14ac:dyDescent="0.25">
      <c r="J510" s="4"/>
    </row>
    <row r="511" spans="10:10" x14ac:dyDescent="0.25">
      <c r="J511" s="4"/>
    </row>
    <row r="512" spans="10:10" x14ac:dyDescent="0.25">
      <c r="J512" s="4"/>
    </row>
    <row r="513" spans="10:10" x14ac:dyDescent="0.25">
      <c r="J513" s="4"/>
    </row>
    <row r="514" spans="10:10" x14ac:dyDescent="0.25">
      <c r="J514" s="4"/>
    </row>
    <row r="515" spans="10:10" x14ac:dyDescent="0.25">
      <c r="J515" s="4"/>
    </row>
    <row r="516" spans="10:10" x14ac:dyDescent="0.25">
      <c r="J516" s="4"/>
    </row>
    <row r="517" spans="10:10" x14ac:dyDescent="0.25">
      <c r="J517" s="4"/>
    </row>
    <row r="518" spans="10:10" x14ac:dyDescent="0.25">
      <c r="J518" s="4"/>
    </row>
    <row r="519" spans="10:10" x14ac:dyDescent="0.25">
      <c r="J519" s="4"/>
    </row>
    <row r="520" spans="10:10" x14ac:dyDescent="0.25">
      <c r="J520" s="4"/>
    </row>
    <row r="521" spans="10:10" x14ac:dyDescent="0.25">
      <c r="J521" s="4"/>
    </row>
    <row r="522" spans="10:10" x14ac:dyDescent="0.25">
      <c r="J522" s="4"/>
    </row>
    <row r="523" spans="10:10" x14ac:dyDescent="0.25">
      <c r="J523" s="4"/>
    </row>
    <row r="524" spans="10:10" x14ac:dyDescent="0.25">
      <c r="J524" s="4"/>
    </row>
    <row r="525" spans="10:10" x14ac:dyDescent="0.25">
      <c r="J525" s="4"/>
    </row>
    <row r="526" spans="10:10" x14ac:dyDescent="0.25">
      <c r="J526" s="4"/>
    </row>
    <row r="527" spans="10:10" x14ac:dyDescent="0.25">
      <c r="J527" s="4"/>
    </row>
    <row r="528" spans="10:10" x14ac:dyDescent="0.25">
      <c r="J528" s="4"/>
    </row>
    <row r="529" spans="10:10" x14ac:dyDescent="0.25">
      <c r="J529" s="4"/>
    </row>
    <row r="530" spans="10:10" x14ac:dyDescent="0.25">
      <c r="J530" s="4"/>
    </row>
    <row r="531" spans="10:10" x14ac:dyDescent="0.25">
      <c r="J531" s="4"/>
    </row>
    <row r="532" spans="10:10" x14ac:dyDescent="0.25">
      <c r="J532" s="4"/>
    </row>
    <row r="533" spans="10:10" x14ac:dyDescent="0.25">
      <c r="J533" s="4"/>
    </row>
    <row r="534" spans="10:10" x14ac:dyDescent="0.25">
      <c r="J534" s="4"/>
    </row>
    <row r="535" spans="10:10" x14ac:dyDescent="0.25">
      <c r="J535" s="4"/>
    </row>
    <row r="536" spans="10:10" x14ac:dyDescent="0.25">
      <c r="J536" s="4"/>
    </row>
    <row r="537" spans="10:10" x14ac:dyDescent="0.25">
      <c r="J537" s="4"/>
    </row>
    <row r="538" spans="10:10" x14ac:dyDescent="0.25">
      <c r="J538" s="4"/>
    </row>
    <row r="539" spans="10:10" x14ac:dyDescent="0.25">
      <c r="J539" s="4"/>
    </row>
    <row r="540" spans="10:10" x14ac:dyDescent="0.25">
      <c r="J540" s="4"/>
    </row>
    <row r="541" spans="10:10" x14ac:dyDescent="0.25">
      <c r="J541" s="4"/>
    </row>
    <row r="542" spans="10:10" x14ac:dyDescent="0.25">
      <c r="J542" s="4"/>
    </row>
    <row r="543" spans="10:10" x14ac:dyDescent="0.25">
      <c r="J543" s="4"/>
    </row>
    <row r="544" spans="10:10" x14ac:dyDescent="0.25">
      <c r="J544" s="4"/>
    </row>
    <row r="545" spans="10:10" x14ac:dyDescent="0.25">
      <c r="J545" s="4"/>
    </row>
    <row r="546" spans="10:10" x14ac:dyDescent="0.25">
      <c r="J546" s="4"/>
    </row>
    <row r="547" spans="10:10" x14ac:dyDescent="0.25">
      <c r="J547" s="4"/>
    </row>
    <row r="548" spans="10:10" x14ac:dyDescent="0.25">
      <c r="J548" s="4"/>
    </row>
    <row r="549" spans="10:10" x14ac:dyDescent="0.25">
      <c r="J549" s="4"/>
    </row>
    <row r="550" spans="10:10" x14ac:dyDescent="0.25">
      <c r="J550" s="4"/>
    </row>
    <row r="551" spans="10:10" x14ac:dyDescent="0.25">
      <c r="J551" s="4"/>
    </row>
    <row r="552" spans="10:10" x14ac:dyDescent="0.25">
      <c r="J552" s="4"/>
    </row>
    <row r="553" spans="10:10" x14ac:dyDescent="0.25">
      <c r="J553" s="4"/>
    </row>
    <row r="554" spans="10:10" x14ac:dyDescent="0.25">
      <c r="J554" s="4"/>
    </row>
    <row r="555" spans="10:10" x14ac:dyDescent="0.25">
      <c r="J555" s="4"/>
    </row>
    <row r="556" spans="10:10" x14ac:dyDescent="0.25">
      <c r="J556" s="4"/>
    </row>
    <row r="557" spans="10:10" x14ac:dyDescent="0.25">
      <c r="J557" s="4"/>
    </row>
    <row r="558" spans="10:10" x14ac:dyDescent="0.25">
      <c r="J558" s="4"/>
    </row>
    <row r="559" spans="10:10" x14ac:dyDescent="0.25">
      <c r="J559" s="4"/>
    </row>
    <row r="560" spans="10:10" x14ac:dyDescent="0.25">
      <c r="J560" s="4"/>
    </row>
    <row r="561" spans="10:10" x14ac:dyDescent="0.25">
      <c r="J561" s="4"/>
    </row>
    <row r="562" spans="10:10" x14ac:dyDescent="0.25">
      <c r="J562" s="4"/>
    </row>
    <row r="563" spans="10:10" x14ac:dyDescent="0.25">
      <c r="J563" s="4"/>
    </row>
    <row r="564" spans="10:10" x14ac:dyDescent="0.25">
      <c r="J564" s="4"/>
    </row>
    <row r="565" spans="10:10" x14ac:dyDescent="0.25">
      <c r="J565" s="4"/>
    </row>
    <row r="566" spans="10:10" x14ac:dyDescent="0.25">
      <c r="J566" s="4"/>
    </row>
    <row r="567" spans="10:10" x14ac:dyDescent="0.25">
      <c r="J567" s="4"/>
    </row>
    <row r="568" spans="10:10" x14ac:dyDescent="0.25">
      <c r="J568" s="4"/>
    </row>
    <row r="569" spans="10:10" x14ac:dyDescent="0.25">
      <c r="J569" s="4"/>
    </row>
    <row r="570" spans="10:10" x14ac:dyDescent="0.25">
      <c r="J570" s="4"/>
    </row>
    <row r="571" spans="10:10" x14ac:dyDescent="0.25">
      <c r="J571" s="4"/>
    </row>
    <row r="572" spans="10:10" x14ac:dyDescent="0.25">
      <c r="J572" s="4"/>
    </row>
    <row r="573" spans="10:10" x14ac:dyDescent="0.25">
      <c r="J573" s="4"/>
    </row>
    <row r="574" spans="10:10" x14ac:dyDescent="0.25">
      <c r="J574" s="4"/>
    </row>
    <row r="575" spans="10:10" x14ac:dyDescent="0.25">
      <c r="J575" s="4"/>
    </row>
    <row r="576" spans="10:10" x14ac:dyDescent="0.25">
      <c r="J576" s="4"/>
    </row>
    <row r="577" spans="10:10" x14ac:dyDescent="0.25">
      <c r="J577" s="4"/>
    </row>
    <row r="578" spans="10:10" x14ac:dyDescent="0.25">
      <c r="J578" s="4"/>
    </row>
    <row r="579" spans="10:10" x14ac:dyDescent="0.25">
      <c r="J579" s="4"/>
    </row>
    <row r="580" spans="10:10" x14ac:dyDescent="0.25">
      <c r="J580" s="4"/>
    </row>
    <row r="581" spans="10:10" x14ac:dyDescent="0.25">
      <c r="J581" s="4"/>
    </row>
    <row r="582" spans="10:10" x14ac:dyDescent="0.25">
      <c r="J582" s="4"/>
    </row>
    <row r="583" spans="10:10" x14ac:dyDescent="0.25">
      <c r="J583" s="4"/>
    </row>
    <row r="584" spans="10:10" x14ac:dyDescent="0.25">
      <c r="J584" s="4"/>
    </row>
    <row r="585" spans="10:10" x14ac:dyDescent="0.25">
      <c r="J585" s="4"/>
    </row>
    <row r="586" spans="10:10" x14ac:dyDescent="0.25">
      <c r="J586" s="4"/>
    </row>
    <row r="587" spans="10:10" x14ac:dyDescent="0.25">
      <c r="J587" s="4"/>
    </row>
    <row r="588" spans="10:10" x14ac:dyDescent="0.25">
      <c r="J588" s="4"/>
    </row>
    <row r="589" spans="10:10" x14ac:dyDescent="0.25">
      <c r="J589" s="4"/>
    </row>
    <row r="590" spans="10:10" x14ac:dyDescent="0.25">
      <c r="J590" s="4"/>
    </row>
    <row r="591" spans="10:10" x14ac:dyDescent="0.25">
      <c r="J591" s="4"/>
    </row>
    <row r="592" spans="10:10" x14ac:dyDescent="0.25">
      <c r="J592" s="4"/>
    </row>
    <row r="593" spans="10:10" x14ac:dyDescent="0.25">
      <c r="J593" s="4"/>
    </row>
    <row r="594" spans="10:10" x14ac:dyDescent="0.25">
      <c r="J594" s="4"/>
    </row>
    <row r="595" spans="10:10" x14ac:dyDescent="0.25">
      <c r="J595" s="4"/>
    </row>
    <row r="596" spans="10:10" x14ac:dyDescent="0.25">
      <c r="J596" s="4"/>
    </row>
    <row r="597" spans="10:10" x14ac:dyDescent="0.25">
      <c r="J597" s="4"/>
    </row>
    <row r="598" spans="10:10" x14ac:dyDescent="0.25">
      <c r="J598" s="4"/>
    </row>
    <row r="599" spans="10:10" x14ac:dyDescent="0.25">
      <c r="J599" s="4"/>
    </row>
    <row r="600" spans="10:10" x14ac:dyDescent="0.25">
      <c r="J600" s="4"/>
    </row>
    <row r="601" spans="10:10" x14ac:dyDescent="0.25">
      <c r="J601" s="4"/>
    </row>
    <row r="602" spans="10:10" x14ac:dyDescent="0.25">
      <c r="J602" s="4"/>
    </row>
    <row r="603" spans="10:10" x14ac:dyDescent="0.25">
      <c r="J603" s="4"/>
    </row>
    <row r="604" spans="10:10" x14ac:dyDescent="0.25">
      <c r="J604" s="4"/>
    </row>
    <row r="605" spans="10:10" x14ac:dyDescent="0.25">
      <c r="J605" s="4"/>
    </row>
    <row r="606" spans="10:10" x14ac:dyDescent="0.25">
      <c r="J606" s="4"/>
    </row>
    <row r="607" spans="10:10" x14ac:dyDescent="0.25">
      <c r="J607" s="4"/>
    </row>
    <row r="608" spans="10:10" x14ac:dyDescent="0.25">
      <c r="J608" s="4"/>
    </row>
    <row r="609" spans="10:10" x14ac:dyDescent="0.25">
      <c r="J609" s="4"/>
    </row>
    <row r="610" spans="10:10" x14ac:dyDescent="0.25">
      <c r="J610" s="4"/>
    </row>
    <row r="611" spans="10:10" x14ac:dyDescent="0.25">
      <c r="J611" s="4"/>
    </row>
    <row r="612" spans="10:10" x14ac:dyDescent="0.25">
      <c r="J612" s="4"/>
    </row>
    <row r="613" spans="10:10" x14ac:dyDescent="0.25">
      <c r="J613" s="4"/>
    </row>
    <row r="614" spans="10:10" x14ac:dyDescent="0.25">
      <c r="J614" s="4"/>
    </row>
    <row r="615" spans="10:10" x14ac:dyDescent="0.25">
      <c r="J615" s="4"/>
    </row>
    <row r="616" spans="10:10" x14ac:dyDescent="0.25">
      <c r="J616" s="4"/>
    </row>
    <row r="617" spans="10:10" x14ac:dyDescent="0.25">
      <c r="J617" s="4"/>
    </row>
    <row r="618" spans="10:10" x14ac:dyDescent="0.25">
      <c r="J618" s="4"/>
    </row>
    <row r="619" spans="10:10" x14ac:dyDescent="0.25">
      <c r="J619" s="4"/>
    </row>
    <row r="620" spans="10:10" x14ac:dyDescent="0.25">
      <c r="J620" s="4"/>
    </row>
    <row r="621" spans="10:10" x14ac:dyDescent="0.25">
      <c r="J621" s="4"/>
    </row>
    <row r="622" spans="10:10" x14ac:dyDescent="0.25">
      <c r="J622" s="4"/>
    </row>
    <row r="623" spans="10:10" x14ac:dyDescent="0.25">
      <c r="J623" s="4"/>
    </row>
    <row r="624" spans="10:10" x14ac:dyDescent="0.25">
      <c r="J624" s="4"/>
    </row>
    <row r="625" spans="10:10" x14ac:dyDescent="0.25">
      <c r="J625" s="4"/>
    </row>
    <row r="626" spans="10:10" x14ac:dyDescent="0.25">
      <c r="J626" s="4"/>
    </row>
    <row r="627" spans="10:10" x14ac:dyDescent="0.25">
      <c r="J627" s="4"/>
    </row>
    <row r="628" spans="10:10" x14ac:dyDescent="0.25">
      <c r="J628" s="4"/>
    </row>
    <row r="629" spans="10:10" x14ac:dyDescent="0.25">
      <c r="J629" s="4"/>
    </row>
    <row r="630" spans="10:10" x14ac:dyDescent="0.25">
      <c r="J630" s="4"/>
    </row>
    <row r="631" spans="10:10" x14ac:dyDescent="0.25">
      <c r="J631" s="4"/>
    </row>
    <row r="632" spans="10:10" x14ac:dyDescent="0.25">
      <c r="J632" s="4"/>
    </row>
    <row r="633" spans="10:10" x14ac:dyDescent="0.25">
      <c r="J633" s="4"/>
    </row>
    <row r="634" spans="10:10" x14ac:dyDescent="0.25">
      <c r="J634" s="4"/>
    </row>
    <row r="635" spans="10:10" x14ac:dyDescent="0.25">
      <c r="J635" s="4"/>
    </row>
    <row r="636" spans="10:10" x14ac:dyDescent="0.25">
      <c r="J636" s="4"/>
    </row>
    <row r="637" spans="10:10" x14ac:dyDescent="0.25">
      <c r="J637" s="4"/>
    </row>
    <row r="638" spans="10:10" x14ac:dyDescent="0.25">
      <c r="J638" s="4"/>
    </row>
    <row r="639" spans="10:10" x14ac:dyDescent="0.25">
      <c r="J639" s="4"/>
    </row>
    <row r="640" spans="10:10" x14ac:dyDescent="0.25">
      <c r="J640" s="4"/>
    </row>
    <row r="641" spans="10:10" x14ac:dyDescent="0.25">
      <c r="J641" s="4"/>
    </row>
    <row r="642" spans="10:10" x14ac:dyDescent="0.25">
      <c r="J642" s="4"/>
    </row>
    <row r="643" spans="10:10" x14ac:dyDescent="0.25">
      <c r="J643" s="4"/>
    </row>
    <row r="644" spans="10:10" x14ac:dyDescent="0.25">
      <c r="J644" s="4"/>
    </row>
    <row r="645" spans="10:10" x14ac:dyDescent="0.25">
      <c r="J645" s="4"/>
    </row>
    <row r="646" spans="10:10" x14ac:dyDescent="0.25">
      <c r="J646" s="4"/>
    </row>
    <row r="647" spans="10:10" x14ac:dyDescent="0.25">
      <c r="J647" s="4"/>
    </row>
    <row r="648" spans="10:10" x14ac:dyDescent="0.25">
      <c r="J648" s="4"/>
    </row>
    <row r="649" spans="10:10" x14ac:dyDescent="0.25">
      <c r="J649" s="4"/>
    </row>
    <row r="650" spans="10:10" x14ac:dyDescent="0.25">
      <c r="J650" s="4"/>
    </row>
    <row r="651" spans="10:10" x14ac:dyDescent="0.25">
      <c r="J651" s="4"/>
    </row>
    <row r="652" spans="10:10" x14ac:dyDescent="0.25">
      <c r="J652" s="4"/>
    </row>
    <row r="653" spans="10:10" x14ac:dyDescent="0.25">
      <c r="J653" s="4"/>
    </row>
    <row r="654" spans="10:10" x14ac:dyDescent="0.25">
      <c r="J654" s="4"/>
    </row>
    <row r="655" spans="10:10" x14ac:dyDescent="0.25">
      <c r="J655" s="4"/>
    </row>
    <row r="656" spans="10:10" x14ac:dyDescent="0.25">
      <c r="J656" s="4"/>
    </row>
    <row r="657" spans="10:10" x14ac:dyDescent="0.25">
      <c r="J657" s="4"/>
    </row>
    <row r="658" spans="10:10" x14ac:dyDescent="0.25">
      <c r="J658" s="4"/>
    </row>
    <row r="659" spans="10:10" x14ac:dyDescent="0.25">
      <c r="J659" s="4"/>
    </row>
    <row r="660" spans="10:10" x14ac:dyDescent="0.25">
      <c r="J660" s="4"/>
    </row>
    <row r="661" spans="10:10" x14ac:dyDescent="0.25">
      <c r="J661" s="4"/>
    </row>
    <row r="662" spans="10:10" x14ac:dyDescent="0.25">
      <c r="J662" s="4"/>
    </row>
    <row r="663" spans="10:10" x14ac:dyDescent="0.25">
      <c r="J663" s="4"/>
    </row>
    <row r="664" spans="10:10" x14ac:dyDescent="0.25">
      <c r="J664" s="4"/>
    </row>
    <row r="665" spans="10:10" x14ac:dyDescent="0.25">
      <c r="J665" s="4"/>
    </row>
    <row r="666" spans="10:10" x14ac:dyDescent="0.25">
      <c r="J666" s="4"/>
    </row>
    <row r="667" spans="10:10" x14ac:dyDescent="0.25">
      <c r="J667" s="4"/>
    </row>
    <row r="668" spans="10:10" x14ac:dyDescent="0.25">
      <c r="J668" s="4"/>
    </row>
    <row r="669" spans="10:10" x14ac:dyDescent="0.25">
      <c r="J669" s="4"/>
    </row>
    <row r="670" spans="10:10" x14ac:dyDescent="0.25">
      <c r="J670" s="4"/>
    </row>
    <row r="671" spans="10:10" x14ac:dyDescent="0.25">
      <c r="J671" s="4"/>
    </row>
    <row r="672" spans="10:10" x14ac:dyDescent="0.25">
      <c r="J672" s="4"/>
    </row>
    <row r="673" spans="10:10" x14ac:dyDescent="0.25">
      <c r="J673" s="4"/>
    </row>
    <row r="674" spans="10:10" x14ac:dyDescent="0.25">
      <c r="J674" s="4"/>
    </row>
    <row r="675" spans="10:10" x14ac:dyDescent="0.25">
      <c r="J675" s="4"/>
    </row>
    <row r="676" spans="10:10" x14ac:dyDescent="0.25">
      <c r="J676" s="4"/>
    </row>
    <row r="677" spans="10:10" x14ac:dyDescent="0.25">
      <c r="J677" s="4"/>
    </row>
    <row r="678" spans="10:10" x14ac:dyDescent="0.25">
      <c r="J678" s="4"/>
    </row>
    <row r="679" spans="10:10" x14ac:dyDescent="0.25">
      <c r="J679" s="4"/>
    </row>
    <row r="680" spans="10:10" x14ac:dyDescent="0.25">
      <c r="J680" s="4"/>
    </row>
    <row r="681" spans="10:10" x14ac:dyDescent="0.25">
      <c r="J681" s="4"/>
    </row>
    <row r="682" spans="10:10" x14ac:dyDescent="0.25">
      <c r="J682" s="4"/>
    </row>
    <row r="683" spans="10:10" x14ac:dyDescent="0.25">
      <c r="J683" s="4"/>
    </row>
    <row r="684" spans="10:10" x14ac:dyDescent="0.25">
      <c r="J684" s="4"/>
    </row>
    <row r="685" spans="10:10" x14ac:dyDescent="0.25">
      <c r="J685" s="4"/>
    </row>
    <row r="686" spans="10:10" x14ac:dyDescent="0.25">
      <c r="J686" s="4"/>
    </row>
    <row r="687" spans="10:10" x14ac:dyDescent="0.25">
      <c r="J687" s="4"/>
    </row>
    <row r="688" spans="10:10" x14ac:dyDescent="0.25">
      <c r="J688" s="4"/>
    </row>
    <row r="689" spans="10:10" x14ac:dyDescent="0.25">
      <c r="J689" s="4"/>
    </row>
    <row r="690" spans="10:10" x14ac:dyDescent="0.25">
      <c r="J690" s="4"/>
    </row>
    <row r="691" spans="10:10" x14ac:dyDescent="0.25">
      <c r="J691" s="4"/>
    </row>
    <row r="692" spans="10:10" x14ac:dyDescent="0.25">
      <c r="J692" s="4"/>
    </row>
    <row r="693" spans="10:10" x14ac:dyDescent="0.25">
      <c r="J693" s="4"/>
    </row>
    <row r="694" spans="10:10" x14ac:dyDescent="0.25">
      <c r="J694" s="4"/>
    </row>
    <row r="695" spans="10:10" x14ac:dyDescent="0.25">
      <c r="J695" s="4"/>
    </row>
    <row r="696" spans="10:10" x14ac:dyDescent="0.25">
      <c r="J696" s="4"/>
    </row>
    <row r="697" spans="10:10" x14ac:dyDescent="0.25">
      <c r="J697" s="4"/>
    </row>
    <row r="698" spans="10:10" x14ac:dyDescent="0.25">
      <c r="J698" s="4"/>
    </row>
    <row r="699" spans="10:10" x14ac:dyDescent="0.25">
      <c r="J699" s="4"/>
    </row>
    <row r="700" spans="10:10" x14ac:dyDescent="0.25">
      <c r="J700" s="4"/>
    </row>
    <row r="701" spans="10:10" x14ac:dyDescent="0.25">
      <c r="J701" s="4"/>
    </row>
    <row r="702" spans="10:10" x14ac:dyDescent="0.25">
      <c r="J702" s="4"/>
    </row>
    <row r="703" spans="10:10" x14ac:dyDescent="0.25">
      <c r="J703" s="4"/>
    </row>
    <row r="704" spans="10:10" x14ac:dyDescent="0.25">
      <c r="J704" s="4"/>
    </row>
    <row r="705" spans="10:10" x14ac:dyDescent="0.25">
      <c r="J705" s="4"/>
    </row>
    <row r="706" spans="10:10" x14ac:dyDescent="0.25">
      <c r="J706" s="4"/>
    </row>
    <row r="707" spans="10:10" x14ac:dyDescent="0.25">
      <c r="J707" s="4"/>
    </row>
    <row r="708" spans="10:10" x14ac:dyDescent="0.25">
      <c r="J708" s="4"/>
    </row>
    <row r="709" spans="10:10" x14ac:dyDescent="0.25">
      <c r="J709" s="4"/>
    </row>
    <row r="710" spans="10:10" x14ac:dyDescent="0.25">
      <c r="J710" s="4"/>
    </row>
    <row r="711" spans="10:10" x14ac:dyDescent="0.25">
      <c r="J711" s="4"/>
    </row>
    <row r="712" spans="10:10" x14ac:dyDescent="0.25">
      <c r="J712" s="4"/>
    </row>
    <row r="713" spans="10:10" x14ac:dyDescent="0.25">
      <c r="J713" s="4"/>
    </row>
    <row r="714" spans="10:10" x14ac:dyDescent="0.25">
      <c r="J714" s="4"/>
    </row>
    <row r="715" spans="10:10" x14ac:dyDescent="0.25">
      <c r="J715" s="4"/>
    </row>
    <row r="716" spans="10:10" x14ac:dyDescent="0.25">
      <c r="J716" s="4"/>
    </row>
    <row r="717" spans="10:10" x14ac:dyDescent="0.25">
      <c r="J717" s="4"/>
    </row>
    <row r="718" spans="10:10" x14ac:dyDescent="0.25">
      <c r="J718" s="4"/>
    </row>
    <row r="719" spans="10:10" x14ac:dyDescent="0.25">
      <c r="J719" s="4"/>
    </row>
    <row r="720" spans="10:10" x14ac:dyDescent="0.25">
      <c r="J720" s="4"/>
    </row>
    <row r="721" spans="10:10" x14ac:dyDescent="0.25">
      <c r="J721" s="4"/>
    </row>
    <row r="722" spans="10:10" x14ac:dyDescent="0.25">
      <c r="J722" s="4"/>
    </row>
    <row r="723" spans="10:10" x14ac:dyDescent="0.25">
      <c r="J723" s="4"/>
    </row>
    <row r="724" spans="10:10" x14ac:dyDescent="0.25">
      <c r="J724" s="4"/>
    </row>
    <row r="725" spans="10:10" x14ac:dyDescent="0.25">
      <c r="J725" s="4"/>
    </row>
    <row r="726" spans="10:10" x14ac:dyDescent="0.25">
      <c r="J726" s="4"/>
    </row>
    <row r="727" spans="10:10" x14ac:dyDescent="0.25">
      <c r="J727" s="4"/>
    </row>
    <row r="728" spans="10:10" x14ac:dyDescent="0.25">
      <c r="J728" s="4"/>
    </row>
    <row r="729" spans="10:10" x14ac:dyDescent="0.25">
      <c r="J729" s="4"/>
    </row>
    <row r="730" spans="10:10" x14ac:dyDescent="0.25">
      <c r="J730" s="4"/>
    </row>
    <row r="731" spans="10:10" x14ac:dyDescent="0.25">
      <c r="J731" s="4"/>
    </row>
    <row r="732" spans="10:10" x14ac:dyDescent="0.25">
      <c r="J732" s="4"/>
    </row>
    <row r="733" spans="10:10" x14ac:dyDescent="0.25">
      <c r="J733" s="4"/>
    </row>
    <row r="734" spans="10:10" x14ac:dyDescent="0.25">
      <c r="J734" s="4"/>
    </row>
    <row r="735" spans="10:10" x14ac:dyDescent="0.25">
      <c r="J735" s="4"/>
    </row>
    <row r="736" spans="10:10" x14ac:dyDescent="0.25">
      <c r="J736" s="4"/>
    </row>
    <row r="737" spans="10:10" x14ac:dyDescent="0.25">
      <c r="J737" s="4"/>
    </row>
    <row r="738" spans="10:10" x14ac:dyDescent="0.25">
      <c r="J738" s="4"/>
    </row>
    <row r="739" spans="10:10" x14ac:dyDescent="0.25">
      <c r="J739" s="4"/>
    </row>
    <row r="740" spans="10:10" x14ac:dyDescent="0.25">
      <c r="J740" s="4"/>
    </row>
    <row r="741" spans="10:10" x14ac:dyDescent="0.25">
      <c r="J741" s="4"/>
    </row>
    <row r="742" spans="10:10" x14ac:dyDescent="0.25">
      <c r="J742" s="4"/>
    </row>
    <row r="743" spans="10:10" x14ac:dyDescent="0.25">
      <c r="J743" s="4"/>
    </row>
    <row r="744" spans="10:10" x14ac:dyDescent="0.25">
      <c r="J744" s="4"/>
    </row>
    <row r="745" spans="10:10" x14ac:dyDescent="0.25">
      <c r="J745" s="4"/>
    </row>
    <row r="746" spans="10:10" x14ac:dyDescent="0.25">
      <c r="J746" s="4"/>
    </row>
    <row r="747" spans="10:10" x14ac:dyDescent="0.25">
      <c r="J747" s="4"/>
    </row>
    <row r="748" spans="10:10" x14ac:dyDescent="0.25">
      <c r="J748" s="4"/>
    </row>
    <row r="749" spans="10:10" x14ac:dyDescent="0.25">
      <c r="J749" s="4"/>
    </row>
    <row r="750" spans="10:10" x14ac:dyDescent="0.25">
      <c r="J750" s="4"/>
    </row>
    <row r="751" spans="10:10" x14ac:dyDescent="0.25">
      <c r="J751" s="4"/>
    </row>
    <row r="752" spans="10:10" x14ac:dyDescent="0.25">
      <c r="J752" s="4"/>
    </row>
    <row r="753" spans="10:10" x14ac:dyDescent="0.25">
      <c r="J753" s="4"/>
    </row>
    <row r="754" spans="10:10" x14ac:dyDescent="0.25">
      <c r="J754" s="4"/>
    </row>
    <row r="755" spans="10:10" x14ac:dyDescent="0.25">
      <c r="J755" s="4"/>
    </row>
    <row r="756" spans="10:10" x14ac:dyDescent="0.25">
      <c r="J756" s="4"/>
    </row>
    <row r="757" spans="10:10" x14ac:dyDescent="0.25">
      <c r="J757" s="4"/>
    </row>
    <row r="758" spans="10:10" x14ac:dyDescent="0.25">
      <c r="J758" s="4"/>
    </row>
    <row r="759" spans="10:10" x14ac:dyDescent="0.25">
      <c r="J759" s="4"/>
    </row>
    <row r="760" spans="10:10" x14ac:dyDescent="0.25">
      <c r="J760" s="4"/>
    </row>
    <row r="761" spans="10:10" x14ac:dyDescent="0.25">
      <c r="J761" s="4"/>
    </row>
    <row r="762" spans="10:10" x14ac:dyDescent="0.25">
      <c r="J762" s="4"/>
    </row>
    <row r="763" spans="10:10" x14ac:dyDescent="0.25">
      <c r="J763" s="4"/>
    </row>
    <row r="764" spans="10:10" x14ac:dyDescent="0.25">
      <c r="J764" s="4"/>
    </row>
    <row r="765" spans="10:10" x14ac:dyDescent="0.25">
      <c r="J765" s="4"/>
    </row>
    <row r="766" spans="10:10" x14ac:dyDescent="0.25">
      <c r="J766" s="4"/>
    </row>
    <row r="767" spans="10:10" x14ac:dyDescent="0.25">
      <c r="J767" s="4"/>
    </row>
    <row r="768" spans="10:10" x14ac:dyDescent="0.25">
      <c r="J768" s="4"/>
    </row>
    <row r="769" spans="10:10" x14ac:dyDescent="0.25">
      <c r="J769" s="4"/>
    </row>
    <row r="770" spans="10:10" x14ac:dyDescent="0.25">
      <c r="J770" s="4"/>
    </row>
    <row r="771" spans="10:10" x14ac:dyDescent="0.25">
      <c r="J771" s="4"/>
    </row>
    <row r="772" spans="10:10" x14ac:dyDescent="0.25">
      <c r="J772" s="4"/>
    </row>
    <row r="773" spans="10:10" x14ac:dyDescent="0.25">
      <c r="J773" s="4"/>
    </row>
    <row r="774" spans="10:10" x14ac:dyDescent="0.25">
      <c r="J774" s="4"/>
    </row>
    <row r="775" spans="10:10" x14ac:dyDescent="0.25">
      <c r="J775" s="4"/>
    </row>
    <row r="776" spans="10:10" x14ac:dyDescent="0.25">
      <c r="J776" s="4"/>
    </row>
    <row r="777" spans="10:10" x14ac:dyDescent="0.25">
      <c r="J777" s="4"/>
    </row>
    <row r="778" spans="10:10" x14ac:dyDescent="0.25">
      <c r="J778" s="4"/>
    </row>
    <row r="779" spans="10:10" x14ac:dyDescent="0.25">
      <c r="J779" s="4"/>
    </row>
    <row r="780" spans="10:10" x14ac:dyDescent="0.25">
      <c r="J780" s="4"/>
    </row>
    <row r="781" spans="10:10" x14ac:dyDescent="0.25">
      <c r="J781" s="4"/>
    </row>
    <row r="782" spans="10:10" x14ac:dyDescent="0.25">
      <c r="J782" s="4"/>
    </row>
    <row r="783" spans="10:10" x14ac:dyDescent="0.25">
      <c r="J783" s="4"/>
    </row>
    <row r="784" spans="10:10" x14ac:dyDescent="0.25">
      <c r="J784" s="4"/>
    </row>
    <row r="785" spans="10:10" x14ac:dyDescent="0.25">
      <c r="J785" s="4"/>
    </row>
    <row r="786" spans="10:10" x14ac:dyDescent="0.25">
      <c r="J786" s="4"/>
    </row>
    <row r="787" spans="10:10" x14ac:dyDescent="0.25">
      <c r="J787" s="4"/>
    </row>
    <row r="788" spans="10:10" x14ac:dyDescent="0.25">
      <c r="J788" s="4"/>
    </row>
    <row r="789" spans="10:10" x14ac:dyDescent="0.25">
      <c r="J789" s="4"/>
    </row>
    <row r="790" spans="10:10" x14ac:dyDescent="0.25">
      <c r="J790" s="4"/>
    </row>
    <row r="791" spans="10:10" x14ac:dyDescent="0.25">
      <c r="J791" s="4"/>
    </row>
    <row r="792" spans="10:10" x14ac:dyDescent="0.25">
      <c r="J792" s="4"/>
    </row>
    <row r="793" spans="10:10" x14ac:dyDescent="0.25">
      <c r="J793" s="4"/>
    </row>
    <row r="794" spans="10:10" x14ac:dyDescent="0.25">
      <c r="J794" s="4"/>
    </row>
    <row r="795" spans="10:10" x14ac:dyDescent="0.25">
      <c r="J795" s="4"/>
    </row>
    <row r="796" spans="10:10" x14ac:dyDescent="0.25">
      <c r="J796" s="4"/>
    </row>
    <row r="797" spans="10:10" x14ac:dyDescent="0.25">
      <c r="J797" s="4"/>
    </row>
    <row r="798" spans="10:10" x14ac:dyDescent="0.25">
      <c r="J798" s="4"/>
    </row>
    <row r="799" spans="10:10" x14ac:dyDescent="0.25">
      <c r="J799" s="4"/>
    </row>
    <row r="800" spans="10:10" x14ac:dyDescent="0.25">
      <c r="J800" s="4"/>
    </row>
    <row r="801" spans="10:10" x14ac:dyDescent="0.25">
      <c r="J801" s="4"/>
    </row>
    <row r="802" spans="10:10" x14ac:dyDescent="0.25">
      <c r="J802" s="4"/>
    </row>
    <row r="803" spans="10:10" x14ac:dyDescent="0.25">
      <c r="J803" s="4"/>
    </row>
    <row r="804" spans="10:10" x14ac:dyDescent="0.25">
      <c r="J804" s="4"/>
    </row>
    <row r="805" spans="10:10" x14ac:dyDescent="0.25">
      <c r="J805" s="4"/>
    </row>
    <row r="806" spans="10:10" x14ac:dyDescent="0.25">
      <c r="J806" s="4"/>
    </row>
    <row r="807" spans="10:10" x14ac:dyDescent="0.25">
      <c r="J807" s="4"/>
    </row>
    <row r="808" spans="10:10" x14ac:dyDescent="0.25">
      <c r="J808" s="4"/>
    </row>
    <row r="809" spans="10:10" x14ac:dyDescent="0.25">
      <c r="J809" s="4"/>
    </row>
    <row r="810" spans="10:10" x14ac:dyDescent="0.25">
      <c r="J810" s="4"/>
    </row>
    <row r="811" spans="10:10" x14ac:dyDescent="0.25">
      <c r="J811" s="4"/>
    </row>
    <row r="812" spans="10:10" x14ac:dyDescent="0.25">
      <c r="J812" s="4"/>
    </row>
    <row r="813" spans="10:10" x14ac:dyDescent="0.25">
      <c r="J813" s="4"/>
    </row>
    <row r="814" spans="10:10" x14ac:dyDescent="0.25">
      <c r="J814" s="4"/>
    </row>
    <row r="815" spans="10:10" x14ac:dyDescent="0.25">
      <c r="J815" s="4"/>
    </row>
    <row r="816" spans="10:10" x14ac:dyDescent="0.25">
      <c r="J816" s="4"/>
    </row>
    <row r="817" spans="10:10" x14ac:dyDescent="0.25">
      <c r="J817" s="4"/>
    </row>
    <row r="818" spans="10:10" x14ac:dyDescent="0.25">
      <c r="J818" s="4"/>
    </row>
    <row r="819" spans="10:10" x14ac:dyDescent="0.25">
      <c r="J819" s="4"/>
    </row>
    <row r="820" spans="10:10" x14ac:dyDescent="0.25">
      <c r="J820" s="4"/>
    </row>
    <row r="821" spans="10:10" x14ac:dyDescent="0.25">
      <c r="J821" s="4"/>
    </row>
    <row r="822" spans="10:10" x14ac:dyDescent="0.25">
      <c r="J822" s="4"/>
    </row>
    <row r="823" spans="10:10" x14ac:dyDescent="0.25">
      <c r="J823" s="4"/>
    </row>
    <row r="824" spans="10:10" x14ac:dyDescent="0.25">
      <c r="J824" s="4"/>
    </row>
    <row r="825" spans="10:10" x14ac:dyDescent="0.25">
      <c r="J825" s="4"/>
    </row>
    <row r="826" spans="10:10" x14ac:dyDescent="0.25">
      <c r="J826" s="4"/>
    </row>
    <row r="827" spans="10:10" x14ac:dyDescent="0.25">
      <c r="J827" s="4"/>
    </row>
    <row r="828" spans="10:10" x14ac:dyDescent="0.25">
      <c r="J828" s="4"/>
    </row>
    <row r="829" spans="10:10" x14ac:dyDescent="0.25">
      <c r="J829" s="4"/>
    </row>
    <row r="830" spans="10:10" x14ac:dyDescent="0.25">
      <c r="J830" s="4"/>
    </row>
    <row r="831" spans="10:10" x14ac:dyDescent="0.25">
      <c r="J831" s="4"/>
    </row>
    <row r="832" spans="10:10" x14ac:dyDescent="0.25">
      <c r="J832" s="4"/>
    </row>
    <row r="833" spans="10:10" x14ac:dyDescent="0.25">
      <c r="J833" s="4"/>
    </row>
    <row r="834" spans="10:10" x14ac:dyDescent="0.25">
      <c r="J834" s="4"/>
    </row>
    <row r="835" spans="10:10" x14ac:dyDescent="0.25">
      <c r="J835" s="4"/>
    </row>
    <row r="836" spans="10:10" x14ac:dyDescent="0.25">
      <c r="J836" s="4"/>
    </row>
    <row r="837" spans="10:10" x14ac:dyDescent="0.25">
      <c r="J837" s="4"/>
    </row>
    <row r="838" spans="10:10" x14ac:dyDescent="0.25">
      <c r="J838" s="4"/>
    </row>
    <row r="839" spans="10:10" x14ac:dyDescent="0.25">
      <c r="J839" s="4"/>
    </row>
    <row r="840" spans="10:10" x14ac:dyDescent="0.25">
      <c r="J840" s="4"/>
    </row>
    <row r="841" spans="10:10" x14ac:dyDescent="0.25">
      <c r="J841" s="4"/>
    </row>
    <row r="842" spans="10:10" x14ac:dyDescent="0.25">
      <c r="J842" s="4"/>
    </row>
    <row r="843" spans="10:10" x14ac:dyDescent="0.25">
      <c r="J843" s="4"/>
    </row>
    <row r="844" spans="10:10" x14ac:dyDescent="0.25">
      <c r="J844" s="4"/>
    </row>
    <row r="845" spans="10:10" x14ac:dyDescent="0.25">
      <c r="J845" s="4"/>
    </row>
    <row r="846" spans="10:10" x14ac:dyDescent="0.25">
      <c r="J846" s="4"/>
    </row>
    <row r="847" spans="10:10" x14ac:dyDescent="0.25">
      <c r="J847" s="4"/>
    </row>
    <row r="848" spans="10:10" x14ac:dyDescent="0.25">
      <c r="J848" s="4"/>
    </row>
    <row r="849" spans="10:10" x14ac:dyDescent="0.25">
      <c r="J849" s="4"/>
    </row>
    <row r="850" spans="10:10" x14ac:dyDescent="0.25">
      <c r="J850" s="4"/>
    </row>
    <row r="851" spans="10:10" x14ac:dyDescent="0.25">
      <c r="J851" s="4"/>
    </row>
    <row r="852" spans="10:10" x14ac:dyDescent="0.25">
      <c r="J852" s="4"/>
    </row>
    <row r="853" spans="10:10" x14ac:dyDescent="0.25">
      <c r="J853" s="4"/>
    </row>
    <row r="854" spans="10:10" x14ac:dyDescent="0.25">
      <c r="J854" s="4"/>
    </row>
    <row r="855" spans="10:10" x14ac:dyDescent="0.25">
      <c r="J855" s="4"/>
    </row>
    <row r="856" spans="10:10" x14ac:dyDescent="0.25">
      <c r="J856" s="4"/>
    </row>
    <row r="857" spans="10:10" x14ac:dyDescent="0.25">
      <c r="J857" s="4"/>
    </row>
    <row r="858" spans="10:10" x14ac:dyDescent="0.25">
      <c r="J858" s="4"/>
    </row>
    <row r="859" spans="10:10" x14ac:dyDescent="0.25">
      <c r="J859" s="4"/>
    </row>
    <row r="860" spans="10:10" x14ac:dyDescent="0.25">
      <c r="J860" s="4"/>
    </row>
    <row r="861" spans="10:10" x14ac:dyDescent="0.25">
      <c r="J861" s="4"/>
    </row>
    <row r="862" spans="10:10" x14ac:dyDescent="0.25">
      <c r="J862" s="4"/>
    </row>
    <row r="863" spans="10:10" x14ac:dyDescent="0.25">
      <c r="J863" s="4"/>
    </row>
    <row r="864" spans="10:10" x14ac:dyDescent="0.25">
      <c r="J864" s="4"/>
    </row>
    <row r="865" spans="10:10" x14ac:dyDescent="0.25">
      <c r="J865" s="4"/>
    </row>
    <row r="866" spans="10:10" x14ac:dyDescent="0.25">
      <c r="J866" s="4"/>
    </row>
    <row r="867" spans="10:10" x14ac:dyDescent="0.25">
      <c r="J867" s="4"/>
    </row>
    <row r="868" spans="10:10" x14ac:dyDescent="0.25">
      <c r="J868" s="4"/>
    </row>
    <row r="869" spans="10:10" x14ac:dyDescent="0.25">
      <c r="J869" s="4"/>
    </row>
    <row r="870" spans="10:10" x14ac:dyDescent="0.25">
      <c r="J870" s="4"/>
    </row>
    <row r="871" spans="10:10" x14ac:dyDescent="0.25">
      <c r="J871" s="4"/>
    </row>
    <row r="872" spans="10:10" x14ac:dyDescent="0.25">
      <c r="J872" s="4"/>
    </row>
    <row r="873" spans="10:10" x14ac:dyDescent="0.25">
      <c r="J873" s="4"/>
    </row>
    <row r="874" spans="10:10" x14ac:dyDescent="0.25">
      <c r="J874" s="4"/>
    </row>
    <row r="875" spans="10:10" x14ac:dyDescent="0.25">
      <c r="J875" s="4"/>
    </row>
    <row r="876" spans="10:10" x14ac:dyDescent="0.25">
      <c r="J876" s="4"/>
    </row>
    <row r="877" spans="10:10" x14ac:dyDescent="0.25">
      <c r="J877" s="4"/>
    </row>
    <row r="878" spans="10:10" x14ac:dyDescent="0.25">
      <c r="J878" s="4"/>
    </row>
    <row r="879" spans="10:10" x14ac:dyDescent="0.25">
      <c r="J879" s="4"/>
    </row>
    <row r="880" spans="10:10" x14ac:dyDescent="0.25">
      <c r="J880" s="4"/>
    </row>
    <row r="881" spans="10:10" x14ac:dyDescent="0.25">
      <c r="J881" s="4"/>
    </row>
    <row r="882" spans="10:10" x14ac:dyDescent="0.25">
      <c r="J882" s="4"/>
    </row>
    <row r="883" spans="10:10" x14ac:dyDescent="0.25">
      <c r="J883" s="4"/>
    </row>
    <row r="884" spans="10:10" x14ac:dyDescent="0.25">
      <c r="J884" s="4"/>
    </row>
    <row r="885" spans="10:10" x14ac:dyDescent="0.25">
      <c r="J885" s="4"/>
    </row>
    <row r="886" spans="10:10" x14ac:dyDescent="0.25">
      <c r="J886" s="4"/>
    </row>
    <row r="887" spans="10:10" x14ac:dyDescent="0.25">
      <c r="J887" s="4"/>
    </row>
    <row r="888" spans="10:10" x14ac:dyDescent="0.25">
      <c r="J888" s="4"/>
    </row>
    <row r="889" spans="10:10" x14ac:dyDescent="0.25">
      <c r="J889" s="4"/>
    </row>
    <row r="890" spans="10:10" x14ac:dyDescent="0.25">
      <c r="J890" s="4"/>
    </row>
    <row r="891" spans="10:10" x14ac:dyDescent="0.25">
      <c r="J891" s="4"/>
    </row>
    <row r="892" spans="10:10" x14ac:dyDescent="0.25">
      <c r="J892" s="4"/>
    </row>
    <row r="893" spans="10:10" x14ac:dyDescent="0.25">
      <c r="J893" s="4"/>
    </row>
    <row r="894" spans="10:10" x14ac:dyDescent="0.25">
      <c r="J894" s="4"/>
    </row>
    <row r="895" spans="10:10" x14ac:dyDescent="0.25">
      <c r="J895" s="4"/>
    </row>
    <row r="896" spans="10:10" x14ac:dyDescent="0.25">
      <c r="J896" s="4"/>
    </row>
    <row r="897" spans="10:10" x14ac:dyDescent="0.25">
      <c r="J897" s="4"/>
    </row>
    <row r="898" spans="10:10" x14ac:dyDescent="0.25">
      <c r="J898" s="4"/>
    </row>
    <row r="899" spans="10:10" x14ac:dyDescent="0.25">
      <c r="J899" s="4"/>
    </row>
    <row r="900" spans="10:10" x14ac:dyDescent="0.25">
      <c r="J900" s="4"/>
    </row>
    <row r="901" spans="10:10" x14ac:dyDescent="0.25">
      <c r="J901" s="4"/>
    </row>
    <row r="902" spans="10:10" x14ac:dyDescent="0.25">
      <c r="J902" s="4"/>
    </row>
    <row r="903" spans="10:10" x14ac:dyDescent="0.25">
      <c r="J903" s="4"/>
    </row>
    <row r="904" spans="10:10" x14ac:dyDescent="0.25">
      <c r="J904" s="4"/>
    </row>
    <row r="905" spans="10:10" x14ac:dyDescent="0.25">
      <c r="J905" s="4"/>
    </row>
    <row r="906" spans="10:10" x14ac:dyDescent="0.25">
      <c r="J906" s="4"/>
    </row>
    <row r="907" spans="10:10" x14ac:dyDescent="0.25">
      <c r="J907" s="4"/>
    </row>
    <row r="908" spans="10:10" x14ac:dyDescent="0.25">
      <c r="J908" s="4"/>
    </row>
    <row r="909" spans="10:10" x14ac:dyDescent="0.25">
      <c r="J909" s="4"/>
    </row>
    <row r="910" spans="10:10" x14ac:dyDescent="0.25">
      <c r="J910" s="4"/>
    </row>
    <row r="911" spans="10:10" x14ac:dyDescent="0.25">
      <c r="J911" s="4"/>
    </row>
    <row r="912" spans="10:10" x14ac:dyDescent="0.25">
      <c r="J912" s="4"/>
    </row>
    <row r="913" spans="10:10" x14ac:dyDescent="0.25">
      <c r="J913" s="4"/>
    </row>
    <row r="914" spans="10:10" x14ac:dyDescent="0.25">
      <c r="J914" s="4"/>
    </row>
    <row r="915" spans="10:10" x14ac:dyDescent="0.25">
      <c r="J915" s="4"/>
    </row>
    <row r="916" spans="10:10" x14ac:dyDescent="0.25">
      <c r="J916" s="4"/>
    </row>
    <row r="917" spans="10:10" x14ac:dyDescent="0.25">
      <c r="J917" s="4"/>
    </row>
    <row r="918" spans="10:10" x14ac:dyDescent="0.25">
      <c r="J918" s="4"/>
    </row>
    <row r="919" spans="10:10" x14ac:dyDescent="0.25">
      <c r="J919" s="4"/>
    </row>
    <row r="920" spans="10:10" x14ac:dyDescent="0.25">
      <c r="J920" s="4"/>
    </row>
    <row r="921" spans="10:10" x14ac:dyDescent="0.25">
      <c r="J921" s="4"/>
    </row>
    <row r="922" spans="10:10" x14ac:dyDescent="0.25">
      <c r="J922" s="4"/>
    </row>
    <row r="923" spans="10:10" x14ac:dyDescent="0.25">
      <c r="J923" s="4"/>
    </row>
    <row r="924" spans="10:10" x14ac:dyDescent="0.25">
      <c r="J924" s="4"/>
    </row>
    <row r="925" spans="10:10" x14ac:dyDescent="0.25">
      <c r="J925" s="4"/>
    </row>
    <row r="926" spans="10:10" x14ac:dyDescent="0.25">
      <c r="J926" s="4"/>
    </row>
    <row r="927" spans="10:10" x14ac:dyDescent="0.25">
      <c r="J927" s="4"/>
    </row>
    <row r="928" spans="10:10" x14ac:dyDescent="0.25">
      <c r="J928" s="4"/>
    </row>
    <row r="929" spans="10:10" x14ac:dyDescent="0.25">
      <c r="J929" s="4"/>
    </row>
    <row r="930" spans="10:10" x14ac:dyDescent="0.25">
      <c r="J930" s="4"/>
    </row>
    <row r="931" spans="10:10" x14ac:dyDescent="0.25">
      <c r="J931" s="4"/>
    </row>
    <row r="932" spans="10:10" x14ac:dyDescent="0.25">
      <c r="J932" s="4"/>
    </row>
    <row r="933" spans="10:10" x14ac:dyDescent="0.25">
      <c r="J933" s="4"/>
    </row>
    <row r="934" spans="10:10" x14ac:dyDescent="0.25">
      <c r="J934" s="4"/>
    </row>
    <row r="935" spans="10:10" x14ac:dyDescent="0.25">
      <c r="J935" s="4"/>
    </row>
    <row r="936" spans="10:10" x14ac:dyDescent="0.25">
      <c r="J936" s="4"/>
    </row>
    <row r="937" spans="10:10" x14ac:dyDescent="0.25">
      <c r="J937" s="4"/>
    </row>
    <row r="938" spans="10:10" x14ac:dyDescent="0.25">
      <c r="J938" s="4"/>
    </row>
    <row r="939" spans="10:10" x14ac:dyDescent="0.25">
      <c r="J939" s="4"/>
    </row>
    <row r="940" spans="10:10" x14ac:dyDescent="0.25">
      <c r="J940" s="4"/>
    </row>
    <row r="941" spans="10:10" x14ac:dyDescent="0.25">
      <c r="J941" s="4"/>
    </row>
    <row r="942" spans="10:10" x14ac:dyDescent="0.25">
      <c r="J942" s="4"/>
    </row>
    <row r="943" spans="10:10" x14ac:dyDescent="0.25">
      <c r="J943" s="4"/>
    </row>
    <row r="944" spans="10:10" x14ac:dyDescent="0.25">
      <c r="J944" s="4"/>
    </row>
    <row r="945" spans="10:10" x14ac:dyDescent="0.25">
      <c r="J945" s="4"/>
    </row>
    <row r="946" spans="10:10" x14ac:dyDescent="0.25">
      <c r="J946" s="4"/>
    </row>
    <row r="947" spans="10:10" x14ac:dyDescent="0.25">
      <c r="J947" s="4"/>
    </row>
    <row r="948" spans="10:10" x14ac:dyDescent="0.25">
      <c r="J948" s="4"/>
    </row>
    <row r="949" spans="10:10" x14ac:dyDescent="0.25">
      <c r="J949" s="4"/>
    </row>
    <row r="950" spans="10:10" x14ac:dyDescent="0.25">
      <c r="J950" s="4"/>
    </row>
    <row r="951" spans="10:10" x14ac:dyDescent="0.25">
      <c r="J951" s="4"/>
    </row>
    <row r="952" spans="10:10" x14ac:dyDescent="0.25">
      <c r="J952" s="4"/>
    </row>
    <row r="953" spans="10:10" x14ac:dyDescent="0.25">
      <c r="J953" s="4"/>
    </row>
    <row r="954" spans="10:10" x14ac:dyDescent="0.25">
      <c r="J954" s="4"/>
    </row>
    <row r="955" spans="10:10" x14ac:dyDescent="0.25">
      <c r="J955" s="4"/>
    </row>
    <row r="956" spans="10:10" x14ac:dyDescent="0.25">
      <c r="J956" s="4"/>
    </row>
    <row r="957" spans="10:10" x14ac:dyDescent="0.25">
      <c r="J957" s="4"/>
    </row>
    <row r="958" spans="10:10" x14ac:dyDescent="0.25">
      <c r="J958" s="4"/>
    </row>
    <row r="959" spans="10:10" x14ac:dyDescent="0.25">
      <c r="J959" s="4"/>
    </row>
    <row r="960" spans="10:10" x14ac:dyDescent="0.25">
      <c r="J960" s="4"/>
    </row>
    <row r="961" spans="10:10" x14ac:dyDescent="0.25">
      <c r="J961" s="4"/>
    </row>
    <row r="962" spans="10:10" x14ac:dyDescent="0.25">
      <c r="J962" s="4"/>
    </row>
    <row r="963" spans="10:10" x14ac:dyDescent="0.25">
      <c r="J963" s="4"/>
    </row>
    <row r="964" spans="10:10" x14ac:dyDescent="0.25">
      <c r="J964" s="4"/>
    </row>
    <row r="965" spans="10:10" x14ac:dyDescent="0.25">
      <c r="J965" s="4"/>
    </row>
    <row r="966" spans="10:10" x14ac:dyDescent="0.25">
      <c r="J966" s="4"/>
    </row>
    <row r="967" spans="10:10" x14ac:dyDescent="0.25">
      <c r="J967" s="4"/>
    </row>
    <row r="968" spans="10:10" x14ac:dyDescent="0.25">
      <c r="J968" s="4"/>
    </row>
    <row r="969" spans="10:10" x14ac:dyDescent="0.25">
      <c r="J969" s="4"/>
    </row>
    <row r="970" spans="10:10" x14ac:dyDescent="0.25">
      <c r="J970" s="4"/>
    </row>
    <row r="971" spans="10:10" x14ac:dyDescent="0.25">
      <c r="J971" s="4"/>
    </row>
    <row r="972" spans="10:10" x14ac:dyDescent="0.25">
      <c r="J972" s="4"/>
    </row>
    <row r="973" spans="10:10" x14ac:dyDescent="0.25">
      <c r="J973" s="4"/>
    </row>
    <row r="974" spans="10:10" x14ac:dyDescent="0.25">
      <c r="J974" s="4"/>
    </row>
    <row r="975" spans="10:10" x14ac:dyDescent="0.25">
      <c r="J975" s="4"/>
    </row>
    <row r="976" spans="10:10" x14ac:dyDescent="0.25">
      <c r="J976" s="4"/>
    </row>
    <row r="977" spans="10:10" x14ac:dyDescent="0.25">
      <c r="J977" s="4"/>
    </row>
    <row r="978" spans="10:10" x14ac:dyDescent="0.25">
      <c r="J978" s="4"/>
    </row>
    <row r="979" spans="10:10" x14ac:dyDescent="0.25">
      <c r="J979" s="4"/>
    </row>
    <row r="980" spans="10:10" x14ac:dyDescent="0.25">
      <c r="J980" s="4"/>
    </row>
    <row r="981" spans="10:10" x14ac:dyDescent="0.25">
      <c r="J981" s="4"/>
    </row>
    <row r="982" spans="10:10" x14ac:dyDescent="0.25">
      <c r="J982" s="4"/>
    </row>
    <row r="983" spans="10:10" x14ac:dyDescent="0.25">
      <c r="J983" s="4"/>
    </row>
    <row r="984" spans="10:10" x14ac:dyDescent="0.25">
      <c r="J984" s="4"/>
    </row>
    <row r="985" spans="10:10" x14ac:dyDescent="0.25">
      <c r="J985" s="4"/>
    </row>
    <row r="986" spans="10:10" x14ac:dyDescent="0.25">
      <c r="J986" s="4"/>
    </row>
    <row r="987" spans="10:10" x14ac:dyDescent="0.25">
      <c r="J987" s="4"/>
    </row>
    <row r="988" spans="10:10" x14ac:dyDescent="0.25">
      <c r="J988" s="4"/>
    </row>
    <row r="989" spans="10:10" x14ac:dyDescent="0.25">
      <c r="J989" s="4"/>
    </row>
    <row r="990" spans="10:10" x14ac:dyDescent="0.25">
      <c r="J990" s="4"/>
    </row>
    <row r="991" spans="10:10" x14ac:dyDescent="0.25">
      <c r="J991" s="4"/>
    </row>
    <row r="992" spans="10:10" x14ac:dyDescent="0.25">
      <c r="J992" s="4"/>
    </row>
    <row r="993" spans="10:10" x14ac:dyDescent="0.25">
      <c r="J993" s="4"/>
    </row>
    <row r="994" spans="10:10" x14ac:dyDescent="0.25">
      <c r="J994" s="4"/>
    </row>
    <row r="995" spans="10:10" x14ac:dyDescent="0.25">
      <c r="J995" s="4"/>
    </row>
    <row r="996" spans="10:10" x14ac:dyDescent="0.25">
      <c r="J996" s="4"/>
    </row>
    <row r="997" spans="10:10" x14ac:dyDescent="0.25">
      <c r="J997" s="4"/>
    </row>
    <row r="998" spans="10:10" x14ac:dyDescent="0.25">
      <c r="J998" s="4"/>
    </row>
    <row r="999" spans="10:10" x14ac:dyDescent="0.25">
      <c r="J999" s="4"/>
    </row>
    <row r="1000" spans="10:10" x14ac:dyDescent="0.25">
      <c r="J1000" s="4"/>
    </row>
    <row r="1001" spans="10:10" x14ac:dyDescent="0.25">
      <c r="J1001" s="4"/>
    </row>
    <row r="1002" spans="10:10" x14ac:dyDescent="0.25">
      <c r="J1002" s="4"/>
    </row>
    <row r="1003" spans="10:10" x14ac:dyDescent="0.25">
      <c r="J1003" s="4"/>
    </row>
    <row r="1004" spans="10:10" x14ac:dyDescent="0.25">
      <c r="J1004" s="4"/>
    </row>
    <row r="1005" spans="10:10" x14ac:dyDescent="0.25">
      <c r="J1005" s="4"/>
    </row>
    <row r="1006" spans="10:10" x14ac:dyDescent="0.25">
      <c r="J1006" s="4"/>
    </row>
    <row r="1007" spans="10:10" x14ac:dyDescent="0.25">
      <c r="J1007" s="4"/>
    </row>
    <row r="1008" spans="10:10" x14ac:dyDescent="0.25">
      <c r="J1008" s="4"/>
    </row>
    <row r="1009" spans="10:10" x14ac:dyDescent="0.25">
      <c r="J1009" s="4"/>
    </row>
    <row r="1010" spans="10:10" x14ac:dyDescent="0.25">
      <c r="J1010" s="4"/>
    </row>
    <row r="1011" spans="10:10" x14ac:dyDescent="0.25">
      <c r="J1011" s="4"/>
    </row>
    <row r="1012" spans="10:10" x14ac:dyDescent="0.25">
      <c r="J1012" s="4"/>
    </row>
    <row r="1013" spans="10:10" x14ac:dyDescent="0.25">
      <c r="J1013" s="4"/>
    </row>
    <row r="1014" spans="10:10" x14ac:dyDescent="0.25">
      <c r="J1014" s="4"/>
    </row>
    <row r="1015" spans="10:10" x14ac:dyDescent="0.25">
      <c r="J1015" s="4"/>
    </row>
    <row r="1016" spans="10:10" x14ac:dyDescent="0.25">
      <c r="J1016" s="4"/>
    </row>
    <row r="1017" spans="10:10" x14ac:dyDescent="0.25">
      <c r="J1017" s="4"/>
    </row>
    <row r="1018" spans="10:10" x14ac:dyDescent="0.25">
      <c r="J1018" s="4"/>
    </row>
    <row r="1019" spans="10:10" x14ac:dyDescent="0.25">
      <c r="J1019" s="4"/>
    </row>
    <row r="1020" spans="10:10" x14ac:dyDescent="0.25">
      <c r="J1020" s="4"/>
    </row>
    <row r="1021" spans="10:10" x14ac:dyDescent="0.25">
      <c r="J1021" s="4"/>
    </row>
    <row r="1022" spans="10:10" x14ac:dyDescent="0.25">
      <c r="J1022" s="4"/>
    </row>
    <row r="1023" spans="10:10" x14ac:dyDescent="0.25">
      <c r="J1023" s="4"/>
    </row>
    <row r="1024" spans="10:10" x14ac:dyDescent="0.25">
      <c r="J1024" s="4"/>
    </row>
    <row r="1025" spans="10:10" x14ac:dyDescent="0.25">
      <c r="J1025" s="4"/>
    </row>
    <row r="1026" spans="10:10" x14ac:dyDescent="0.25">
      <c r="J1026" s="4"/>
    </row>
    <row r="1027" spans="10:10" x14ac:dyDescent="0.25">
      <c r="J1027" s="4"/>
    </row>
    <row r="1028" spans="10:10" x14ac:dyDescent="0.25">
      <c r="J1028" s="4"/>
    </row>
    <row r="1029" spans="10:10" x14ac:dyDescent="0.25">
      <c r="J1029" s="4"/>
    </row>
    <row r="1030" spans="10:10" x14ac:dyDescent="0.25">
      <c r="J1030" s="4"/>
    </row>
    <row r="1031" spans="10:10" x14ac:dyDescent="0.25">
      <c r="J1031" s="4"/>
    </row>
    <row r="1032" spans="10:10" x14ac:dyDescent="0.25">
      <c r="J1032" s="4"/>
    </row>
    <row r="1033" spans="10:10" x14ac:dyDescent="0.25">
      <c r="J1033" s="4"/>
    </row>
    <row r="1034" spans="10:10" x14ac:dyDescent="0.25">
      <c r="J1034" s="4"/>
    </row>
    <row r="1035" spans="10:10" x14ac:dyDescent="0.25">
      <c r="J1035" s="4"/>
    </row>
    <row r="1036" spans="10:10" x14ac:dyDescent="0.25">
      <c r="J1036" s="4"/>
    </row>
    <row r="1037" spans="10:10" x14ac:dyDescent="0.25">
      <c r="J1037" s="4"/>
    </row>
    <row r="1038" spans="10:10" x14ac:dyDescent="0.25">
      <c r="J1038" s="4"/>
    </row>
    <row r="1039" spans="10:10" x14ac:dyDescent="0.25">
      <c r="J1039" s="4"/>
    </row>
    <row r="1040" spans="10:10" x14ac:dyDescent="0.25">
      <c r="J1040" s="4"/>
    </row>
    <row r="1041" spans="10:10" x14ac:dyDescent="0.25">
      <c r="J1041" s="4"/>
    </row>
    <row r="1042" spans="10:10" x14ac:dyDescent="0.25">
      <c r="J1042" s="4"/>
    </row>
    <row r="1043" spans="10:10" x14ac:dyDescent="0.25">
      <c r="J1043" s="4"/>
    </row>
    <row r="1044" spans="10:10" x14ac:dyDescent="0.25">
      <c r="J1044" s="4"/>
    </row>
    <row r="1045" spans="10:10" x14ac:dyDescent="0.25">
      <c r="J1045" s="4"/>
    </row>
    <row r="1046" spans="10:10" x14ac:dyDescent="0.25">
      <c r="J1046" s="4"/>
    </row>
    <row r="1047" spans="10:10" x14ac:dyDescent="0.25">
      <c r="J1047" s="4"/>
    </row>
    <row r="1048" spans="10:10" x14ac:dyDescent="0.25">
      <c r="J1048" s="4"/>
    </row>
    <row r="1049" spans="10:10" x14ac:dyDescent="0.25">
      <c r="J1049" s="4"/>
    </row>
    <row r="1050" spans="10:10" x14ac:dyDescent="0.25">
      <c r="J1050" s="4"/>
    </row>
    <row r="1051" spans="10:10" x14ac:dyDescent="0.25">
      <c r="J1051" s="4"/>
    </row>
    <row r="1052" spans="10:10" x14ac:dyDescent="0.25">
      <c r="J1052" s="4"/>
    </row>
    <row r="1053" spans="10:10" x14ac:dyDescent="0.25">
      <c r="J1053" s="4"/>
    </row>
    <row r="1054" spans="10:10" x14ac:dyDescent="0.25">
      <c r="J1054" s="4"/>
    </row>
    <row r="1055" spans="10:10" x14ac:dyDescent="0.25">
      <c r="J1055" s="4"/>
    </row>
    <row r="1056" spans="10:10" x14ac:dyDescent="0.25">
      <c r="J1056" s="4"/>
    </row>
    <row r="1057" spans="10:10" x14ac:dyDescent="0.25">
      <c r="J1057" s="4"/>
    </row>
    <row r="1058" spans="10:10" x14ac:dyDescent="0.25">
      <c r="J1058" s="4"/>
    </row>
    <row r="1059" spans="10:10" x14ac:dyDescent="0.25">
      <c r="J1059" s="4"/>
    </row>
    <row r="1060" spans="10:10" x14ac:dyDescent="0.25">
      <c r="J1060" s="4"/>
    </row>
    <row r="1061" spans="10:10" x14ac:dyDescent="0.25">
      <c r="J1061" s="4"/>
    </row>
    <row r="1062" spans="10:10" x14ac:dyDescent="0.25">
      <c r="J1062" s="4"/>
    </row>
    <row r="1063" spans="10:10" x14ac:dyDescent="0.25">
      <c r="J1063" s="4"/>
    </row>
    <row r="1064" spans="10:10" x14ac:dyDescent="0.25">
      <c r="J1064" s="4"/>
    </row>
    <row r="1065" spans="10:10" x14ac:dyDescent="0.25">
      <c r="J1065" s="4"/>
    </row>
    <row r="1066" spans="10:10" x14ac:dyDescent="0.25">
      <c r="J1066" s="4"/>
    </row>
    <row r="1067" spans="10:10" x14ac:dyDescent="0.25">
      <c r="J1067" s="4"/>
    </row>
    <row r="1068" spans="10:10" x14ac:dyDescent="0.25">
      <c r="J1068" s="4"/>
    </row>
    <row r="1069" spans="10:10" x14ac:dyDescent="0.25">
      <c r="J1069" s="4"/>
    </row>
    <row r="1070" spans="10:10" x14ac:dyDescent="0.25">
      <c r="J1070" s="4"/>
    </row>
    <row r="1071" spans="10:10" x14ac:dyDescent="0.25">
      <c r="J1071" s="4"/>
    </row>
    <row r="1072" spans="10:10" x14ac:dyDescent="0.25">
      <c r="J1072" s="4"/>
    </row>
    <row r="1073" spans="10:10" x14ac:dyDescent="0.25">
      <c r="J1073" s="4"/>
    </row>
    <row r="1074" spans="10:10" x14ac:dyDescent="0.25">
      <c r="J1074" s="4"/>
    </row>
    <row r="1075" spans="10:10" x14ac:dyDescent="0.25">
      <c r="J1075" s="4"/>
    </row>
    <row r="1076" spans="10:10" x14ac:dyDescent="0.25">
      <c r="J1076" s="4"/>
    </row>
    <row r="1077" spans="10:10" x14ac:dyDescent="0.25">
      <c r="J1077" s="4"/>
    </row>
    <row r="1078" spans="10:10" x14ac:dyDescent="0.25">
      <c r="J1078" s="4"/>
    </row>
    <row r="1079" spans="10:10" x14ac:dyDescent="0.25">
      <c r="J1079" s="4"/>
    </row>
    <row r="1080" spans="10:10" x14ac:dyDescent="0.25">
      <c r="J1080" s="4"/>
    </row>
    <row r="1081" spans="10:10" x14ac:dyDescent="0.25">
      <c r="J1081" s="4"/>
    </row>
    <row r="1082" spans="10:10" x14ac:dyDescent="0.25">
      <c r="J1082" s="4"/>
    </row>
    <row r="1083" spans="10:10" x14ac:dyDescent="0.25">
      <c r="J1083" s="4"/>
    </row>
    <row r="1084" spans="10:10" x14ac:dyDescent="0.25">
      <c r="J1084" s="4"/>
    </row>
    <row r="1085" spans="10:10" x14ac:dyDescent="0.25">
      <c r="J1085" s="4"/>
    </row>
    <row r="1086" spans="10:10" x14ac:dyDescent="0.25">
      <c r="J1086" s="4"/>
    </row>
    <row r="1087" spans="10:10" x14ac:dyDescent="0.25">
      <c r="J1087" s="4"/>
    </row>
    <row r="1088" spans="10:10" x14ac:dyDescent="0.25">
      <c r="J1088" s="4"/>
    </row>
    <row r="1089" spans="10:10" x14ac:dyDescent="0.25">
      <c r="J1089" s="4"/>
    </row>
    <row r="1090" spans="10:10" x14ac:dyDescent="0.25">
      <c r="J1090" s="4"/>
    </row>
    <row r="1091" spans="10:10" x14ac:dyDescent="0.25">
      <c r="J1091" s="4"/>
    </row>
    <row r="1092" spans="10:10" x14ac:dyDescent="0.25">
      <c r="J1092" s="4"/>
    </row>
    <row r="1093" spans="10:10" x14ac:dyDescent="0.25">
      <c r="J1093" s="4"/>
    </row>
    <row r="1094" spans="10:10" x14ac:dyDescent="0.25">
      <c r="J1094" s="4"/>
    </row>
    <row r="1095" spans="10:10" x14ac:dyDescent="0.25">
      <c r="J1095" s="4"/>
    </row>
    <row r="1096" spans="10:10" x14ac:dyDescent="0.25">
      <c r="J1096" s="4"/>
    </row>
    <row r="1097" spans="10:10" x14ac:dyDescent="0.25">
      <c r="J1097" s="4"/>
    </row>
    <row r="1098" spans="10:10" x14ac:dyDescent="0.25">
      <c r="J1098" s="4"/>
    </row>
    <row r="1099" spans="10:10" x14ac:dyDescent="0.25">
      <c r="J1099" s="4"/>
    </row>
    <row r="1100" spans="10:10" x14ac:dyDescent="0.25">
      <c r="J1100" s="4"/>
    </row>
    <row r="1101" spans="10:10" x14ac:dyDescent="0.25">
      <c r="J1101" s="4"/>
    </row>
    <row r="1102" spans="10:10" x14ac:dyDescent="0.25">
      <c r="J1102" s="4"/>
    </row>
    <row r="1103" spans="10:10" x14ac:dyDescent="0.25">
      <c r="J1103" s="4"/>
    </row>
    <row r="1104" spans="10:10" x14ac:dyDescent="0.25">
      <c r="J1104" s="4"/>
    </row>
    <row r="1105" spans="10:10" x14ac:dyDescent="0.25">
      <c r="J1105" s="4"/>
    </row>
    <row r="1106" spans="10:10" x14ac:dyDescent="0.25">
      <c r="J1106" s="4"/>
    </row>
    <row r="1107" spans="10:10" x14ac:dyDescent="0.25">
      <c r="J1107" s="4"/>
    </row>
    <row r="1108" spans="10:10" x14ac:dyDescent="0.25">
      <c r="J1108" s="4"/>
    </row>
    <row r="1109" spans="10:10" x14ac:dyDescent="0.25">
      <c r="J1109" s="4"/>
    </row>
    <row r="1110" spans="10:10" x14ac:dyDescent="0.25">
      <c r="J1110" s="4"/>
    </row>
    <row r="1111" spans="10:10" x14ac:dyDescent="0.25">
      <c r="J1111" s="4"/>
    </row>
    <row r="1112" spans="10:10" x14ac:dyDescent="0.25">
      <c r="J1112" s="4"/>
    </row>
    <row r="1113" spans="10:10" x14ac:dyDescent="0.25">
      <c r="J1113" s="4"/>
    </row>
    <row r="1114" spans="10:10" x14ac:dyDescent="0.25">
      <c r="J1114" s="4"/>
    </row>
    <row r="1115" spans="10:10" x14ac:dyDescent="0.25">
      <c r="J1115" s="4"/>
    </row>
    <row r="1116" spans="10:10" x14ac:dyDescent="0.25">
      <c r="J1116" s="4"/>
    </row>
    <row r="1117" spans="10:10" x14ac:dyDescent="0.25">
      <c r="J1117" s="4"/>
    </row>
    <row r="1118" spans="10:10" x14ac:dyDescent="0.25">
      <c r="J1118" s="4"/>
    </row>
    <row r="1119" spans="10:10" x14ac:dyDescent="0.25">
      <c r="J1119" s="4"/>
    </row>
    <row r="1120" spans="10:10" x14ac:dyDescent="0.25">
      <c r="J1120" s="4"/>
    </row>
    <row r="1121" spans="10:10" x14ac:dyDescent="0.25">
      <c r="J1121" s="4"/>
    </row>
    <row r="1122" spans="10:10" x14ac:dyDescent="0.25">
      <c r="J1122" s="4"/>
    </row>
    <row r="1123" spans="10:10" x14ac:dyDescent="0.25">
      <c r="J1123" s="4"/>
    </row>
    <row r="1124" spans="10:10" x14ac:dyDescent="0.25">
      <c r="J1124" s="4"/>
    </row>
    <row r="1125" spans="10:10" x14ac:dyDescent="0.25">
      <c r="J1125" s="4"/>
    </row>
    <row r="1126" spans="10:10" x14ac:dyDescent="0.25">
      <c r="J1126" s="4"/>
    </row>
    <row r="1127" spans="10:10" x14ac:dyDescent="0.25">
      <c r="J1127" s="4"/>
    </row>
    <row r="1128" spans="10:10" x14ac:dyDescent="0.25">
      <c r="J1128" s="4"/>
    </row>
    <row r="1129" spans="10:10" x14ac:dyDescent="0.25">
      <c r="J1129" s="4"/>
    </row>
    <row r="1130" spans="10:10" x14ac:dyDescent="0.25">
      <c r="J1130" s="4"/>
    </row>
    <row r="1131" spans="10:10" x14ac:dyDescent="0.25">
      <c r="J1131" s="4"/>
    </row>
    <row r="1132" spans="10:10" x14ac:dyDescent="0.25">
      <c r="J1132" s="4"/>
    </row>
    <row r="1133" spans="10:10" x14ac:dyDescent="0.25">
      <c r="J1133" s="4"/>
    </row>
    <row r="1134" spans="10:10" x14ac:dyDescent="0.25">
      <c r="J1134" s="4"/>
    </row>
    <row r="1135" spans="10:10" x14ac:dyDescent="0.25">
      <c r="J1135" s="4"/>
    </row>
    <row r="1136" spans="10:10" x14ac:dyDescent="0.25">
      <c r="J1136" s="4"/>
    </row>
    <row r="1137" spans="10:10" x14ac:dyDescent="0.25">
      <c r="J1137" s="4"/>
    </row>
    <row r="1138" spans="10:10" x14ac:dyDescent="0.25">
      <c r="J1138" s="4"/>
    </row>
    <row r="1139" spans="10:10" x14ac:dyDescent="0.25">
      <c r="J1139" s="4"/>
    </row>
    <row r="1140" spans="10:10" x14ac:dyDescent="0.25">
      <c r="J1140" s="4"/>
    </row>
    <row r="1141" spans="10:10" x14ac:dyDescent="0.25">
      <c r="J1141" s="4"/>
    </row>
    <row r="1142" spans="10:10" x14ac:dyDescent="0.25">
      <c r="J1142" s="4"/>
    </row>
    <row r="1143" spans="10:10" x14ac:dyDescent="0.25">
      <c r="J1143" s="4"/>
    </row>
    <row r="1144" spans="10:10" x14ac:dyDescent="0.25">
      <c r="J1144" s="4"/>
    </row>
    <row r="1145" spans="10:10" x14ac:dyDescent="0.25">
      <c r="J1145" s="4"/>
    </row>
    <row r="1146" spans="10:10" x14ac:dyDescent="0.25">
      <c r="J1146" s="4"/>
    </row>
    <row r="1147" spans="10:10" x14ac:dyDescent="0.25">
      <c r="J1147" s="4"/>
    </row>
    <row r="1148" spans="10:10" x14ac:dyDescent="0.25">
      <c r="J1148" s="4"/>
    </row>
    <row r="1149" spans="10:10" x14ac:dyDescent="0.25">
      <c r="J1149" s="4"/>
    </row>
    <row r="1150" spans="10:10" x14ac:dyDescent="0.25">
      <c r="J1150" s="4"/>
    </row>
    <row r="1151" spans="10:10" x14ac:dyDescent="0.25">
      <c r="J1151" s="4"/>
    </row>
    <row r="1152" spans="10:10" x14ac:dyDescent="0.25">
      <c r="J1152" s="4"/>
    </row>
    <row r="1153" spans="10:10" x14ac:dyDescent="0.25">
      <c r="J1153" s="4"/>
    </row>
    <row r="1154" spans="10:10" x14ac:dyDescent="0.25">
      <c r="J1154" s="4"/>
    </row>
    <row r="1155" spans="10:10" x14ac:dyDescent="0.25">
      <c r="J1155" s="4"/>
    </row>
    <row r="1156" spans="10:10" x14ac:dyDescent="0.25">
      <c r="J1156" s="4"/>
    </row>
    <row r="1157" spans="10:10" x14ac:dyDescent="0.25">
      <c r="J1157" s="4"/>
    </row>
    <row r="1158" spans="10:10" x14ac:dyDescent="0.25">
      <c r="J1158" s="4"/>
    </row>
    <row r="1159" spans="10:10" x14ac:dyDescent="0.25">
      <c r="J1159" s="4"/>
    </row>
    <row r="1160" spans="10:10" x14ac:dyDescent="0.25">
      <c r="J1160" s="4"/>
    </row>
    <row r="1161" spans="10:10" x14ac:dyDescent="0.25">
      <c r="J1161" s="4"/>
    </row>
    <row r="1162" spans="10:10" x14ac:dyDescent="0.25">
      <c r="J1162" s="4"/>
    </row>
    <row r="1163" spans="10:10" x14ac:dyDescent="0.25">
      <c r="J1163" s="4"/>
    </row>
    <row r="1164" spans="10:10" x14ac:dyDescent="0.25">
      <c r="J1164" s="4"/>
    </row>
    <row r="1165" spans="10:10" x14ac:dyDescent="0.25">
      <c r="J1165" s="4"/>
    </row>
    <row r="1166" spans="10:10" x14ac:dyDescent="0.25">
      <c r="J1166" s="4"/>
    </row>
    <row r="1167" spans="10:10" x14ac:dyDescent="0.25">
      <c r="J1167" s="4"/>
    </row>
    <row r="1168" spans="10:10" x14ac:dyDescent="0.25">
      <c r="J1168" s="4"/>
    </row>
    <row r="1169" spans="10:10" x14ac:dyDescent="0.25">
      <c r="J1169" s="4"/>
    </row>
    <row r="1170" spans="10:10" x14ac:dyDescent="0.25">
      <c r="J1170" s="4"/>
    </row>
    <row r="1171" spans="10:10" x14ac:dyDescent="0.25">
      <c r="J1171" s="4"/>
    </row>
    <row r="1172" spans="10:10" x14ac:dyDescent="0.25">
      <c r="J1172" s="4"/>
    </row>
    <row r="1173" spans="10:10" x14ac:dyDescent="0.25">
      <c r="J1173" s="4"/>
    </row>
    <row r="1174" spans="10:10" x14ac:dyDescent="0.25">
      <c r="J1174" s="4"/>
    </row>
    <row r="1175" spans="10:10" x14ac:dyDescent="0.25">
      <c r="J1175" s="4"/>
    </row>
    <row r="1176" spans="10:10" x14ac:dyDescent="0.25">
      <c r="J1176" s="4"/>
    </row>
    <row r="1177" spans="10:10" x14ac:dyDescent="0.25">
      <c r="J1177" s="4"/>
    </row>
    <row r="1178" spans="10:10" x14ac:dyDescent="0.25">
      <c r="J1178" s="4"/>
    </row>
    <row r="1179" spans="10:10" x14ac:dyDescent="0.25">
      <c r="J1179" s="4"/>
    </row>
    <row r="1180" spans="10:10" x14ac:dyDescent="0.25">
      <c r="J1180" s="4"/>
    </row>
    <row r="1181" spans="10:10" x14ac:dyDescent="0.25">
      <c r="J1181" s="4"/>
    </row>
    <row r="1182" spans="10:10" x14ac:dyDescent="0.25">
      <c r="J1182" s="4"/>
    </row>
    <row r="1183" spans="10:10" x14ac:dyDescent="0.25">
      <c r="J1183" s="4"/>
    </row>
    <row r="1184" spans="10:10" x14ac:dyDescent="0.25">
      <c r="J1184" s="4"/>
    </row>
    <row r="1185" spans="10:10" x14ac:dyDescent="0.25">
      <c r="J1185" s="4"/>
    </row>
    <row r="1186" spans="10:10" x14ac:dyDescent="0.25">
      <c r="J1186" s="4"/>
    </row>
    <row r="1187" spans="10:10" x14ac:dyDescent="0.25">
      <c r="J1187" s="4"/>
    </row>
    <row r="1188" spans="10:10" x14ac:dyDescent="0.25">
      <c r="J1188" s="4"/>
    </row>
    <row r="1189" spans="10:10" x14ac:dyDescent="0.25">
      <c r="J1189" s="4"/>
    </row>
    <row r="1190" spans="10:10" x14ac:dyDescent="0.25">
      <c r="J1190" s="4"/>
    </row>
    <row r="1191" spans="10:10" x14ac:dyDescent="0.25">
      <c r="J1191" s="4"/>
    </row>
    <row r="1192" spans="10:10" x14ac:dyDescent="0.25">
      <c r="J1192" s="4"/>
    </row>
    <row r="1193" spans="10:10" x14ac:dyDescent="0.25">
      <c r="J1193" s="4"/>
    </row>
    <row r="1194" spans="10:10" x14ac:dyDescent="0.25">
      <c r="J1194" s="4"/>
    </row>
    <row r="1195" spans="10:10" x14ac:dyDescent="0.25">
      <c r="J1195" s="4"/>
    </row>
    <row r="1196" spans="10:10" x14ac:dyDescent="0.25">
      <c r="J1196" s="4"/>
    </row>
    <row r="1197" spans="10:10" x14ac:dyDescent="0.25">
      <c r="J1197" s="4"/>
    </row>
    <row r="1198" spans="10:10" x14ac:dyDescent="0.25">
      <c r="J1198" s="4"/>
    </row>
    <row r="1199" spans="10:10" x14ac:dyDescent="0.25">
      <c r="J1199" s="4"/>
    </row>
    <row r="1200" spans="10:10" x14ac:dyDescent="0.25">
      <c r="J1200" s="4"/>
    </row>
    <row r="1201" spans="10:10" x14ac:dyDescent="0.25">
      <c r="J1201" s="4"/>
    </row>
    <row r="1202" spans="10:10" x14ac:dyDescent="0.25">
      <c r="J1202" s="4"/>
    </row>
    <row r="1203" spans="10:10" x14ac:dyDescent="0.25">
      <c r="J1203" s="4"/>
    </row>
    <row r="1204" spans="10:10" x14ac:dyDescent="0.25">
      <c r="J1204" s="4"/>
    </row>
    <row r="1205" spans="10:10" x14ac:dyDescent="0.25">
      <c r="J1205" s="4"/>
    </row>
    <row r="1206" spans="10:10" x14ac:dyDescent="0.25">
      <c r="J1206" s="4"/>
    </row>
    <row r="1207" spans="10:10" x14ac:dyDescent="0.25">
      <c r="J1207" s="4"/>
    </row>
    <row r="1208" spans="10:10" x14ac:dyDescent="0.25">
      <c r="J1208" s="4"/>
    </row>
    <row r="1209" spans="10:10" x14ac:dyDescent="0.25">
      <c r="J1209" s="4"/>
    </row>
    <row r="1210" spans="10:10" x14ac:dyDescent="0.25">
      <c r="J1210" s="4"/>
    </row>
    <row r="1211" spans="10:10" x14ac:dyDescent="0.25">
      <c r="J1211" s="4"/>
    </row>
    <row r="1212" spans="10:10" x14ac:dyDescent="0.25">
      <c r="J1212" s="4"/>
    </row>
    <row r="1213" spans="10:10" x14ac:dyDescent="0.25">
      <c r="J1213" s="4"/>
    </row>
    <row r="1214" spans="10:10" x14ac:dyDescent="0.25">
      <c r="J1214" s="4"/>
    </row>
    <row r="1215" spans="10:10" x14ac:dyDescent="0.25">
      <c r="J1215" s="4"/>
    </row>
    <row r="1216" spans="10:10" x14ac:dyDescent="0.25">
      <c r="J1216" s="4"/>
    </row>
    <row r="1217" spans="10:10" x14ac:dyDescent="0.25">
      <c r="J1217" s="4"/>
    </row>
    <row r="1218" spans="10:10" x14ac:dyDescent="0.25">
      <c r="J1218" s="4"/>
    </row>
    <row r="1219" spans="10:10" x14ac:dyDescent="0.25">
      <c r="J1219" s="4"/>
    </row>
    <row r="1220" spans="10:10" x14ac:dyDescent="0.25">
      <c r="J1220" s="4"/>
    </row>
    <row r="1221" spans="10:10" x14ac:dyDescent="0.25">
      <c r="J1221" s="4"/>
    </row>
    <row r="1222" spans="10:10" x14ac:dyDescent="0.25">
      <c r="J1222" s="4"/>
    </row>
    <row r="1223" spans="10:10" x14ac:dyDescent="0.25">
      <c r="J1223" s="4"/>
    </row>
    <row r="1224" spans="10:10" x14ac:dyDescent="0.25">
      <c r="J1224" s="4"/>
    </row>
    <row r="1225" spans="10:10" x14ac:dyDescent="0.25">
      <c r="J1225" s="4"/>
    </row>
    <row r="1226" spans="10:10" x14ac:dyDescent="0.25">
      <c r="J1226" s="4"/>
    </row>
    <row r="1227" spans="10:10" x14ac:dyDescent="0.25">
      <c r="J1227" s="4"/>
    </row>
    <row r="1228" spans="10:10" x14ac:dyDescent="0.25">
      <c r="J1228" s="4"/>
    </row>
    <row r="1229" spans="10:10" x14ac:dyDescent="0.25">
      <c r="J1229" s="4"/>
    </row>
    <row r="1230" spans="10:10" x14ac:dyDescent="0.25">
      <c r="J1230" s="4"/>
    </row>
    <row r="1231" spans="10:10" x14ac:dyDescent="0.25">
      <c r="J1231" s="4"/>
    </row>
    <row r="1232" spans="10:10" x14ac:dyDescent="0.25">
      <c r="J1232" s="4"/>
    </row>
    <row r="1233" spans="10:10" x14ac:dyDescent="0.25">
      <c r="J1233" s="4"/>
    </row>
    <row r="1234" spans="10:10" x14ac:dyDescent="0.25">
      <c r="J1234" s="4"/>
    </row>
    <row r="1235" spans="10:10" x14ac:dyDescent="0.25">
      <c r="J1235" s="4"/>
    </row>
    <row r="1236" spans="10:10" x14ac:dyDescent="0.25">
      <c r="J1236" s="4"/>
    </row>
    <row r="1237" spans="10:10" x14ac:dyDescent="0.25">
      <c r="J1237" s="4"/>
    </row>
    <row r="1238" spans="10:10" x14ac:dyDescent="0.25">
      <c r="J1238" s="4"/>
    </row>
    <row r="1239" spans="10:10" x14ac:dyDescent="0.25">
      <c r="J1239" s="4"/>
    </row>
    <row r="1240" spans="10:10" x14ac:dyDescent="0.25">
      <c r="J1240" s="4"/>
    </row>
    <row r="1241" spans="10:10" x14ac:dyDescent="0.25">
      <c r="J1241" s="4"/>
    </row>
    <row r="1242" spans="10:10" x14ac:dyDescent="0.25">
      <c r="J1242" s="4"/>
    </row>
    <row r="1243" spans="10:10" x14ac:dyDescent="0.25">
      <c r="J1243" s="4"/>
    </row>
    <row r="1244" spans="10:10" x14ac:dyDescent="0.25">
      <c r="J1244" s="4"/>
    </row>
    <row r="1245" spans="10:10" x14ac:dyDescent="0.25">
      <c r="J1245" s="4"/>
    </row>
    <row r="1246" spans="10:10" x14ac:dyDescent="0.25">
      <c r="J1246" s="4"/>
    </row>
    <row r="1247" spans="10:10" x14ac:dyDescent="0.25">
      <c r="J1247" s="4"/>
    </row>
    <row r="1248" spans="10:10" x14ac:dyDescent="0.25">
      <c r="J1248" s="4"/>
    </row>
    <row r="1249" spans="10:10" x14ac:dyDescent="0.25">
      <c r="J1249" s="4"/>
    </row>
    <row r="1250" spans="10:10" x14ac:dyDescent="0.25">
      <c r="J1250" s="4"/>
    </row>
    <row r="1251" spans="10:10" x14ac:dyDescent="0.25">
      <c r="J1251" s="4"/>
    </row>
    <row r="1252" spans="10:10" x14ac:dyDescent="0.25">
      <c r="J1252" s="4"/>
    </row>
    <row r="1253" spans="10:10" x14ac:dyDescent="0.25">
      <c r="J1253" s="4"/>
    </row>
    <row r="1254" spans="10:10" x14ac:dyDescent="0.25">
      <c r="J1254" s="4"/>
    </row>
    <row r="1255" spans="10:10" x14ac:dyDescent="0.25">
      <c r="J1255" s="4"/>
    </row>
    <row r="1256" spans="10:10" x14ac:dyDescent="0.25">
      <c r="J1256" s="4"/>
    </row>
    <row r="1257" spans="10:10" x14ac:dyDescent="0.25">
      <c r="J1257" s="4"/>
    </row>
    <row r="1258" spans="10:10" x14ac:dyDescent="0.25">
      <c r="J1258" s="4"/>
    </row>
    <row r="1259" spans="10:10" x14ac:dyDescent="0.25">
      <c r="J1259" s="4"/>
    </row>
    <row r="1260" spans="10:10" x14ac:dyDescent="0.25">
      <c r="J1260" s="4"/>
    </row>
    <row r="1261" spans="10:10" x14ac:dyDescent="0.25">
      <c r="J1261" s="4"/>
    </row>
    <row r="1262" spans="10:10" x14ac:dyDescent="0.25">
      <c r="J1262" s="4"/>
    </row>
    <row r="1263" spans="10:10" x14ac:dyDescent="0.25">
      <c r="J1263" s="4"/>
    </row>
    <row r="1264" spans="10:10" x14ac:dyDescent="0.25">
      <c r="J1264" s="4"/>
    </row>
    <row r="1265" spans="10:10" x14ac:dyDescent="0.25">
      <c r="J1265" s="4"/>
    </row>
    <row r="1266" spans="10:10" x14ac:dyDescent="0.25">
      <c r="J1266" s="4"/>
    </row>
    <row r="1267" spans="10:10" x14ac:dyDescent="0.25">
      <c r="J1267" s="4"/>
    </row>
    <row r="1268" spans="10:10" x14ac:dyDescent="0.25">
      <c r="J1268" s="4"/>
    </row>
    <row r="1269" spans="10:10" x14ac:dyDescent="0.25">
      <c r="J1269" s="4"/>
    </row>
    <row r="1270" spans="10:10" x14ac:dyDescent="0.25">
      <c r="J1270" s="4"/>
    </row>
    <row r="1271" spans="10:10" x14ac:dyDescent="0.25">
      <c r="J1271" s="4"/>
    </row>
    <row r="1272" spans="10:10" x14ac:dyDescent="0.25">
      <c r="J1272" s="4"/>
    </row>
    <row r="1273" spans="10:10" x14ac:dyDescent="0.25">
      <c r="J1273" s="4"/>
    </row>
    <row r="1274" spans="10:10" x14ac:dyDescent="0.25">
      <c r="J1274" s="4"/>
    </row>
    <row r="1275" spans="10:10" x14ac:dyDescent="0.25">
      <c r="J1275" s="4"/>
    </row>
    <row r="1276" spans="10:10" x14ac:dyDescent="0.25">
      <c r="J1276" s="4"/>
    </row>
    <row r="1277" spans="10:10" x14ac:dyDescent="0.25">
      <c r="J1277" s="4"/>
    </row>
    <row r="1278" spans="10:10" x14ac:dyDescent="0.25">
      <c r="J1278" s="4"/>
    </row>
    <row r="1279" spans="10:10" x14ac:dyDescent="0.25">
      <c r="J1279" s="4"/>
    </row>
    <row r="1280" spans="10:10" x14ac:dyDescent="0.25">
      <c r="J1280" s="4"/>
    </row>
    <row r="1281" spans="10:10" x14ac:dyDescent="0.25">
      <c r="J1281" s="4"/>
    </row>
    <row r="1282" spans="10:10" x14ac:dyDescent="0.25">
      <c r="J1282" s="4"/>
    </row>
    <row r="1283" spans="10:10" x14ac:dyDescent="0.25">
      <c r="J1283" s="4"/>
    </row>
    <row r="1284" spans="10:10" x14ac:dyDescent="0.25">
      <c r="J1284" s="4"/>
    </row>
    <row r="1285" spans="10:10" x14ac:dyDescent="0.25">
      <c r="J1285" s="4"/>
    </row>
    <row r="1286" spans="10:10" x14ac:dyDescent="0.25">
      <c r="J1286" s="4"/>
    </row>
    <row r="1287" spans="10:10" x14ac:dyDescent="0.25">
      <c r="J1287" s="4"/>
    </row>
    <row r="1288" spans="10:10" x14ac:dyDescent="0.25">
      <c r="J1288" s="4"/>
    </row>
    <row r="1289" spans="10:10" x14ac:dyDescent="0.25">
      <c r="J1289" s="4"/>
    </row>
    <row r="1290" spans="10:10" x14ac:dyDescent="0.25">
      <c r="J1290" s="4"/>
    </row>
    <row r="1291" spans="10:10" x14ac:dyDescent="0.25">
      <c r="J1291" s="4"/>
    </row>
    <row r="1292" spans="10:10" x14ac:dyDescent="0.25">
      <c r="J1292" s="4"/>
    </row>
    <row r="1293" spans="10:10" x14ac:dyDescent="0.25">
      <c r="J1293" s="4"/>
    </row>
    <row r="1294" spans="10:10" x14ac:dyDescent="0.25">
      <c r="J1294" s="4"/>
    </row>
    <row r="1295" spans="10:10" x14ac:dyDescent="0.25">
      <c r="J1295" s="4"/>
    </row>
    <row r="1296" spans="10:10" x14ac:dyDescent="0.25">
      <c r="J1296" s="4"/>
    </row>
    <row r="1297" spans="10:10" x14ac:dyDescent="0.25">
      <c r="J1297" s="4"/>
    </row>
    <row r="1298" spans="10:10" x14ac:dyDescent="0.25">
      <c r="J1298" s="4"/>
    </row>
    <row r="1299" spans="10:10" x14ac:dyDescent="0.25">
      <c r="J1299" s="4"/>
    </row>
    <row r="1300" spans="10:10" x14ac:dyDescent="0.25">
      <c r="J1300" s="4"/>
    </row>
    <row r="1301" spans="10:10" x14ac:dyDescent="0.25">
      <c r="J1301" s="4"/>
    </row>
    <row r="1302" spans="10:10" x14ac:dyDescent="0.25">
      <c r="J1302" s="4"/>
    </row>
    <row r="1303" spans="10:10" x14ac:dyDescent="0.25">
      <c r="J1303" s="4"/>
    </row>
    <row r="1304" spans="10:10" x14ac:dyDescent="0.25">
      <c r="J1304" s="4"/>
    </row>
    <row r="1305" spans="10:10" x14ac:dyDescent="0.25">
      <c r="J1305" s="4"/>
    </row>
    <row r="1306" spans="10:10" x14ac:dyDescent="0.25">
      <c r="J1306" s="4"/>
    </row>
    <row r="1307" spans="10:10" x14ac:dyDescent="0.25">
      <c r="J1307" s="4"/>
    </row>
    <row r="1308" spans="10:10" x14ac:dyDescent="0.25">
      <c r="J1308" s="4"/>
    </row>
    <row r="1309" spans="10:10" x14ac:dyDescent="0.25">
      <c r="J1309" s="4"/>
    </row>
    <row r="1310" spans="10:10" x14ac:dyDescent="0.25">
      <c r="J1310" s="4"/>
    </row>
    <row r="1311" spans="10:10" x14ac:dyDescent="0.25">
      <c r="J1311" s="4"/>
    </row>
    <row r="1312" spans="10:10" x14ac:dyDescent="0.25">
      <c r="J1312" s="4"/>
    </row>
    <row r="1313" spans="10:10" x14ac:dyDescent="0.25">
      <c r="J1313" s="4"/>
    </row>
    <row r="1314" spans="10:10" x14ac:dyDescent="0.25">
      <c r="J1314" s="4"/>
    </row>
    <row r="1315" spans="10:10" x14ac:dyDescent="0.25">
      <c r="J1315" s="4"/>
    </row>
    <row r="1316" spans="10:10" x14ac:dyDescent="0.25">
      <c r="J1316" s="4"/>
    </row>
    <row r="1317" spans="10:10" x14ac:dyDescent="0.25">
      <c r="J1317" s="4"/>
    </row>
    <row r="1318" spans="10:10" x14ac:dyDescent="0.25">
      <c r="J1318" s="4"/>
    </row>
    <row r="1319" spans="10:10" x14ac:dyDescent="0.25">
      <c r="J1319" s="4"/>
    </row>
    <row r="1320" spans="10:10" x14ac:dyDescent="0.25">
      <c r="J1320" s="4"/>
    </row>
    <row r="1321" spans="10:10" x14ac:dyDescent="0.25">
      <c r="J1321" s="4"/>
    </row>
    <row r="1322" spans="10:10" x14ac:dyDescent="0.25">
      <c r="J1322" s="4"/>
    </row>
    <row r="1323" spans="10:10" x14ac:dyDescent="0.25">
      <c r="J1323" s="4"/>
    </row>
    <row r="1324" spans="10:10" x14ac:dyDescent="0.25">
      <c r="J1324" s="4"/>
    </row>
    <row r="1325" spans="10:10" x14ac:dyDescent="0.25">
      <c r="J1325" s="4"/>
    </row>
    <row r="1326" spans="10:10" x14ac:dyDescent="0.25">
      <c r="J1326" s="4"/>
    </row>
    <row r="1327" spans="10:10" x14ac:dyDescent="0.25">
      <c r="J1327" s="4"/>
    </row>
    <row r="1328" spans="10:10" x14ac:dyDescent="0.25">
      <c r="J1328" s="4"/>
    </row>
    <row r="1329" spans="10:10" x14ac:dyDescent="0.25">
      <c r="J1329" s="4"/>
    </row>
    <row r="1330" spans="10:10" x14ac:dyDescent="0.25">
      <c r="J1330" s="4"/>
    </row>
    <row r="1331" spans="10:10" x14ac:dyDescent="0.25">
      <c r="J1331" s="4"/>
    </row>
    <row r="1332" spans="10:10" x14ac:dyDescent="0.25">
      <c r="J1332" s="4"/>
    </row>
    <row r="1333" spans="10:10" x14ac:dyDescent="0.25">
      <c r="J1333" s="4"/>
    </row>
    <row r="1334" spans="10:10" x14ac:dyDescent="0.25">
      <c r="J1334" s="4"/>
    </row>
    <row r="1335" spans="10:10" x14ac:dyDescent="0.25">
      <c r="J1335" s="4"/>
    </row>
    <row r="1336" spans="10:10" x14ac:dyDescent="0.25">
      <c r="J1336" s="4"/>
    </row>
    <row r="1337" spans="10:10" x14ac:dyDescent="0.25">
      <c r="J1337" s="4"/>
    </row>
    <row r="1338" spans="10:10" x14ac:dyDescent="0.25">
      <c r="J1338" s="4"/>
    </row>
    <row r="1339" spans="10:10" x14ac:dyDescent="0.25">
      <c r="J1339" s="4"/>
    </row>
    <row r="1340" spans="10:10" x14ac:dyDescent="0.25">
      <c r="J1340" s="4"/>
    </row>
    <row r="1341" spans="10:10" x14ac:dyDescent="0.25">
      <c r="J1341" s="4"/>
    </row>
    <row r="1342" spans="10:10" x14ac:dyDescent="0.25">
      <c r="J1342" s="4"/>
    </row>
    <row r="1343" spans="10:10" x14ac:dyDescent="0.25">
      <c r="J1343" s="4"/>
    </row>
    <row r="1344" spans="10:10" x14ac:dyDescent="0.25">
      <c r="J1344" s="4"/>
    </row>
    <row r="1345" spans="10:10" x14ac:dyDescent="0.25">
      <c r="J1345" s="4"/>
    </row>
    <row r="1346" spans="10:10" x14ac:dyDescent="0.25">
      <c r="J1346" s="4"/>
    </row>
    <row r="1347" spans="10:10" x14ac:dyDescent="0.25">
      <c r="J1347" s="4"/>
    </row>
    <row r="1348" spans="10:10" x14ac:dyDescent="0.25">
      <c r="J1348" s="4"/>
    </row>
    <row r="1349" spans="10:10" x14ac:dyDescent="0.25">
      <c r="J1349" s="4"/>
    </row>
    <row r="1350" spans="10:10" x14ac:dyDescent="0.25">
      <c r="J1350" s="4"/>
    </row>
    <row r="1351" spans="10:10" x14ac:dyDescent="0.25">
      <c r="J1351" s="4"/>
    </row>
    <row r="1352" spans="10:10" x14ac:dyDescent="0.25">
      <c r="J1352" s="4"/>
    </row>
    <row r="1353" spans="10:10" x14ac:dyDescent="0.25">
      <c r="J1353" s="4"/>
    </row>
    <row r="1354" spans="10:10" x14ac:dyDescent="0.25">
      <c r="J1354" s="4"/>
    </row>
    <row r="1355" spans="10:10" x14ac:dyDescent="0.25">
      <c r="J1355" s="4"/>
    </row>
    <row r="1356" spans="10:10" x14ac:dyDescent="0.25">
      <c r="J1356" s="4"/>
    </row>
    <row r="1357" spans="10:10" x14ac:dyDescent="0.25">
      <c r="J1357" s="4"/>
    </row>
    <row r="1358" spans="10:10" x14ac:dyDescent="0.25">
      <c r="J1358" s="4"/>
    </row>
    <row r="1359" spans="10:10" x14ac:dyDescent="0.25">
      <c r="J1359" s="4"/>
    </row>
    <row r="1360" spans="10:10" x14ac:dyDescent="0.25">
      <c r="J1360" s="4"/>
    </row>
    <row r="1361" spans="10:10" x14ac:dyDescent="0.25">
      <c r="J1361" s="4"/>
    </row>
    <row r="1362" spans="10:10" x14ac:dyDescent="0.25">
      <c r="J1362" s="4"/>
    </row>
    <row r="1363" spans="10:10" x14ac:dyDescent="0.25">
      <c r="J1363" s="4"/>
    </row>
    <row r="1364" spans="10:10" x14ac:dyDescent="0.25">
      <c r="J1364" s="4"/>
    </row>
    <row r="1365" spans="10:10" x14ac:dyDescent="0.25">
      <c r="J1365" s="4"/>
    </row>
    <row r="1366" spans="10:10" x14ac:dyDescent="0.25">
      <c r="J1366" s="4"/>
    </row>
    <row r="1367" spans="10:10" x14ac:dyDescent="0.25">
      <c r="J1367" s="4"/>
    </row>
    <row r="1368" spans="10:10" x14ac:dyDescent="0.25">
      <c r="J1368" s="4"/>
    </row>
    <row r="1369" spans="10:10" x14ac:dyDescent="0.25">
      <c r="J1369" s="4"/>
    </row>
    <row r="1370" spans="10:10" x14ac:dyDescent="0.25">
      <c r="J1370" s="4"/>
    </row>
    <row r="1371" spans="10:10" x14ac:dyDescent="0.25">
      <c r="J1371" s="4"/>
    </row>
    <row r="1372" spans="10:10" x14ac:dyDescent="0.25">
      <c r="J1372" s="4"/>
    </row>
    <row r="1373" spans="10:10" x14ac:dyDescent="0.25">
      <c r="J1373" s="4"/>
    </row>
    <row r="1374" spans="10:10" x14ac:dyDescent="0.25">
      <c r="J1374" s="4"/>
    </row>
    <row r="1375" spans="10:10" x14ac:dyDescent="0.25">
      <c r="J1375" s="4"/>
    </row>
    <row r="1376" spans="10:10" x14ac:dyDescent="0.25">
      <c r="J1376" s="4"/>
    </row>
    <row r="1377" spans="10:10" x14ac:dyDescent="0.25">
      <c r="J1377" s="4"/>
    </row>
    <row r="1378" spans="10:10" x14ac:dyDescent="0.25">
      <c r="J1378" s="4"/>
    </row>
    <row r="1379" spans="10:10" x14ac:dyDescent="0.25">
      <c r="J1379" s="4"/>
    </row>
    <row r="1380" spans="10:10" x14ac:dyDescent="0.25">
      <c r="J1380" s="4"/>
    </row>
    <row r="1381" spans="10:10" x14ac:dyDescent="0.25">
      <c r="J1381" s="4"/>
    </row>
    <row r="1382" spans="10:10" x14ac:dyDescent="0.25">
      <c r="J1382" s="4"/>
    </row>
    <row r="1383" spans="10:10" x14ac:dyDescent="0.25">
      <c r="J1383" s="4"/>
    </row>
    <row r="1384" spans="10:10" x14ac:dyDescent="0.25">
      <c r="J1384" s="4"/>
    </row>
    <row r="1385" spans="10:10" x14ac:dyDescent="0.25">
      <c r="J1385" s="4"/>
    </row>
    <row r="1386" spans="10:10" x14ac:dyDescent="0.25">
      <c r="J1386" s="4"/>
    </row>
    <row r="1387" spans="10:10" x14ac:dyDescent="0.25">
      <c r="J1387" s="4"/>
    </row>
    <row r="1388" spans="10:10" x14ac:dyDescent="0.25">
      <c r="J1388" s="4"/>
    </row>
    <row r="1389" spans="10:10" x14ac:dyDescent="0.25">
      <c r="J1389" s="4"/>
    </row>
    <row r="1390" spans="10:10" x14ac:dyDescent="0.25">
      <c r="J1390" s="4"/>
    </row>
    <row r="1391" spans="10:10" x14ac:dyDescent="0.25">
      <c r="J1391" s="4"/>
    </row>
    <row r="1392" spans="10:10" x14ac:dyDescent="0.25">
      <c r="J1392" s="4"/>
    </row>
    <row r="1393" spans="10:10" x14ac:dyDescent="0.25">
      <c r="J1393" s="4"/>
    </row>
    <row r="1394" spans="10:10" x14ac:dyDescent="0.25">
      <c r="J1394" s="4"/>
    </row>
    <row r="1395" spans="10:10" x14ac:dyDescent="0.25">
      <c r="J1395" s="4"/>
    </row>
    <row r="1396" spans="10:10" x14ac:dyDescent="0.25">
      <c r="J1396" s="4"/>
    </row>
    <row r="1397" spans="10:10" x14ac:dyDescent="0.25">
      <c r="J1397" s="4"/>
    </row>
    <row r="1398" spans="10:10" x14ac:dyDescent="0.25">
      <c r="J1398" s="4"/>
    </row>
    <row r="1399" spans="10:10" x14ac:dyDescent="0.25">
      <c r="J1399" s="4"/>
    </row>
    <row r="1400" spans="10:10" x14ac:dyDescent="0.25">
      <c r="J1400" s="4"/>
    </row>
    <row r="1401" spans="10:10" x14ac:dyDescent="0.25">
      <c r="J1401" s="4"/>
    </row>
    <row r="1402" spans="10:10" x14ac:dyDescent="0.25">
      <c r="J1402" s="4"/>
    </row>
    <row r="1403" spans="10:10" x14ac:dyDescent="0.25">
      <c r="J1403" s="4"/>
    </row>
    <row r="1404" spans="10:10" x14ac:dyDescent="0.25">
      <c r="J1404" s="4"/>
    </row>
    <row r="1405" spans="10:10" x14ac:dyDescent="0.25">
      <c r="J1405" s="4"/>
    </row>
    <row r="1406" spans="10:10" x14ac:dyDescent="0.25">
      <c r="J1406" s="4"/>
    </row>
    <row r="1407" spans="10:10" x14ac:dyDescent="0.25">
      <c r="J1407" s="4"/>
    </row>
    <row r="1408" spans="10:10" x14ac:dyDescent="0.25">
      <c r="J1408" s="4"/>
    </row>
    <row r="1409" spans="10:10" x14ac:dyDescent="0.25">
      <c r="J1409" s="4"/>
    </row>
    <row r="1410" spans="10:10" x14ac:dyDescent="0.25">
      <c r="J1410" s="4"/>
    </row>
    <row r="1411" spans="10:10" x14ac:dyDescent="0.25">
      <c r="J1411" s="4"/>
    </row>
    <row r="1412" spans="10:10" x14ac:dyDescent="0.25">
      <c r="J1412" s="4"/>
    </row>
    <row r="1413" spans="10:10" x14ac:dyDescent="0.25">
      <c r="J1413" s="4"/>
    </row>
    <row r="1414" spans="10:10" x14ac:dyDescent="0.25">
      <c r="J1414" s="4"/>
    </row>
    <row r="1415" spans="10:10" x14ac:dyDescent="0.25">
      <c r="J1415" s="4"/>
    </row>
    <row r="1416" spans="10:10" x14ac:dyDescent="0.25">
      <c r="J1416" s="4"/>
    </row>
    <row r="1417" spans="10:10" x14ac:dyDescent="0.25">
      <c r="J1417" s="4"/>
    </row>
    <row r="1418" spans="10:10" x14ac:dyDescent="0.25">
      <c r="J1418" s="4"/>
    </row>
    <row r="1419" spans="10:10" x14ac:dyDescent="0.25">
      <c r="J1419" s="4"/>
    </row>
    <row r="1420" spans="10:10" x14ac:dyDescent="0.25">
      <c r="J1420" s="4"/>
    </row>
    <row r="1421" spans="10:10" x14ac:dyDescent="0.25">
      <c r="J1421" s="4"/>
    </row>
    <row r="1422" spans="10:10" x14ac:dyDescent="0.25">
      <c r="J1422" s="4"/>
    </row>
    <row r="1423" spans="10:10" x14ac:dyDescent="0.25">
      <c r="J1423" s="4"/>
    </row>
    <row r="1424" spans="10:10" x14ac:dyDescent="0.25">
      <c r="J1424" s="4"/>
    </row>
    <row r="1425" spans="10:10" x14ac:dyDescent="0.25">
      <c r="J1425" s="4"/>
    </row>
    <row r="1426" spans="10:10" x14ac:dyDescent="0.25">
      <c r="J1426" s="4"/>
    </row>
    <row r="1427" spans="10:10" x14ac:dyDescent="0.25">
      <c r="J1427" s="4"/>
    </row>
    <row r="1428" spans="10:10" x14ac:dyDescent="0.25">
      <c r="J1428" s="4"/>
    </row>
    <row r="1429" spans="10:10" x14ac:dyDescent="0.25">
      <c r="J1429" s="4"/>
    </row>
    <row r="1430" spans="10:10" x14ac:dyDescent="0.25">
      <c r="J1430" s="4"/>
    </row>
    <row r="1431" spans="10:10" x14ac:dyDescent="0.25">
      <c r="J1431" s="4"/>
    </row>
    <row r="1432" spans="10:10" x14ac:dyDescent="0.25">
      <c r="J1432" s="4"/>
    </row>
    <row r="1433" spans="10:10" x14ac:dyDescent="0.25">
      <c r="J1433" s="4"/>
    </row>
    <row r="1434" spans="10:10" x14ac:dyDescent="0.25">
      <c r="J1434" s="4"/>
    </row>
    <row r="1435" spans="10:10" x14ac:dyDescent="0.25">
      <c r="J1435" s="4"/>
    </row>
    <row r="1436" spans="10:10" x14ac:dyDescent="0.25">
      <c r="J1436" s="4"/>
    </row>
    <row r="1437" spans="10:10" x14ac:dyDescent="0.25">
      <c r="J1437" s="4"/>
    </row>
    <row r="1438" spans="10:10" x14ac:dyDescent="0.25">
      <c r="J1438" s="4"/>
    </row>
    <row r="1439" spans="10:10" x14ac:dyDescent="0.25">
      <c r="J1439" s="4"/>
    </row>
    <row r="1440" spans="10:10" x14ac:dyDescent="0.25">
      <c r="J1440" s="4"/>
    </row>
    <row r="1441" spans="10:10" x14ac:dyDescent="0.25">
      <c r="J1441" s="4"/>
    </row>
    <row r="1442" spans="10:10" x14ac:dyDescent="0.25">
      <c r="J1442" s="4"/>
    </row>
    <row r="1443" spans="10:10" x14ac:dyDescent="0.25">
      <c r="J1443" s="4"/>
    </row>
    <row r="1444" spans="10:10" x14ac:dyDescent="0.25">
      <c r="J1444" s="4"/>
    </row>
    <row r="1445" spans="10:10" x14ac:dyDescent="0.25">
      <c r="J1445" s="4"/>
    </row>
    <row r="1446" spans="10:10" x14ac:dyDescent="0.25">
      <c r="J1446" s="4"/>
    </row>
    <row r="1447" spans="10:10" x14ac:dyDescent="0.25">
      <c r="J1447" s="4"/>
    </row>
    <row r="1448" spans="10:10" x14ac:dyDescent="0.25">
      <c r="J1448" s="4"/>
    </row>
    <row r="1449" spans="10:10" x14ac:dyDescent="0.25">
      <c r="J1449" s="4"/>
    </row>
    <row r="1450" spans="10:10" x14ac:dyDescent="0.25">
      <c r="J1450" s="4"/>
    </row>
    <row r="1451" spans="10:10" x14ac:dyDescent="0.25">
      <c r="J1451" s="4"/>
    </row>
    <row r="1452" spans="10:10" x14ac:dyDescent="0.25">
      <c r="J1452" s="4"/>
    </row>
    <row r="1453" spans="10:10" x14ac:dyDescent="0.25">
      <c r="J1453" s="4"/>
    </row>
    <row r="1454" spans="10:10" x14ac:dyDescent="0.25">
      <c r="J1454" s="4"/>
    </row>
    <row r="1455" spans="10:10" x14ac:dyDescent="0.25">
      <c r="J1455" s="4"/>
    </row>
    <row r="1456" spans="10:10" x14ac:dyDescent="0.25">
      <c r="J1456" s="4"/>
    </row>
    <row r="1457" spans="10:10" x14ac:dyDescent="0.25">
      <c r="J1457" s="4"/>
    </row>
    <row r="1458" spans="10:10" x14ac:dyDescent="0.25">
      <c r="J1458" s="4"/>
    </row>
    <row r="1459" spans="10:10" x14ac:dyDescent="0.25">
      <c r="J1459" s="4"/>
    </row>
    <row r="1460" spans="10:10" x14ac:dyDescent="0.25">
      <c r="J1460" s="4"/>
    </row>
    <row r="1461" spans="10:10" x14ac:dyDescent="0.25">
      <c r="J1461" s="4"/>
    </row>
    <row r="1462" spans="10:10" x14ac:dyDescent="0.25">
      <c r="J1462" s="4"/>
    </row>
    <row r="1463" spans="10:10" x14ac:dyDescent="0.25">
      <c r="J1463" s="4"/>
    </row>
    <row r="1464" spans="10:10" x14ac:dyDescent="0.25">
      <c r="J1464" s="4"/>
    </row>
    <row r="1465" spans="10:10" x14ac:dyDescent="0.25">
      <c r="J1465" s="4"/>
    </row>
    <row r="1466" spans="10:10" x14ac:dyDescent="0.25">
      <c r="J1466" s="4"/>
    </row>
    <row r="1467" spans="10:10" x14ac:dyDescent="0.25">
      <c r="J1467" s="4"/>
    </row>
    <row r="1468" spans="10:10" x14ac:dyDescent="0.25">
      <c r="J1468" s="4"/>
    </row>
    <row r="1469" spans="10:10" x14ac:dyDescent="0.25">
      <c r="J1469" s="4"/>
    </row>
    <row r="1470" spans="10:10" x14ac:dyDescent="0.25">
      <c r="J1470" s="4"/>
    </row>
    <row r="1471" spans="10:10" x14ac:dyDescent="0.25">
      <c r="J1471" s="4"/>
    </row>
    <row r="1472" spans="10:10" x14ac:dyDescent="0.25">
      <c r="J1472" s="4"/>
    </row>
    <row r="1473" spans="10:10" x14ac:dyDescent="0.25">
      <c r="J1473" s="4"/>
    </row>
    <row r="1474" spans="10:10" x14ac:dyDescent="0.25">
      <c r="J1474" s="4"/>
    </row>
    <row r="1475" spans="10:10" x14ac:dyDescent="0.25">
      <c r="J1475" s="4"/>
    </row>
    <row r="1476" spans="10:10" x14ac:dyDescent="0.25">
      <c r="J1476" s="4"/>
    </row>
    <row r="1477" spans="10:10" x14ac:dyDescent="0.25">
      <c r="J1477" s="4"/>
    </row>
    <row r="1478" spans="10:10" x14ac:dyDescent="0.25">
      <c r="J1478" s="4"/>
    </row>
    <row r="1479" spans="10:10" x14ac:dyDescent="0.25">
      <c r="J1479" s="4"/>
    </row>
    <row r="1480" spans="10:10" x14ac:dyDescent="0.25">
      <c r="J1480" s="4"/>
    </row>
    <row r="1481" spans="10:10" x14ac:dyDescent="0.25">
      <c r="J1481" s="4"/>
    </row>
    <row r="1482" spans="10:10" x14ac:dyDescent="0.25">
      <c r="J1482" s="4"/>
    </row>
    <row r="1483" spans="10:10" x14ac:dyDescent="0.25">
      <c r="J1483" s="4"/>
    </row>
    <row r="1484" spans="10:10" x14ac:dyDescent="0.25">
      <c r="J1484" s="4"/>
    </row>
    <row r="1485" spans="10:10" x14ac:dyDescent="0.25">
      <c r="J1485" s="4"/>
    </row>
    <row r="1486" spans="10:10" x14ac:dyDescent="0.25">
      <c r="J1486" s="4"/>
    </row>
    <row r="1487" spans="10:10" x14ac:dyDescent="0.25">
      <c r="J1487" s="4"/>
    </row>
    <row r="1488" spans="10:10" x14ac:dyDescent="0.25">
      <c r="J1488" s="4"/>
    </row>
    <row r="1489" spans="10:10" x14ac:dyDescent="0.25">
      <c r="J1489" s="4"/>
    </row>
    <row r="1490" spans="10:10" x14ac:dyDescent="0.25">
      <c r="J1490" s="4"/>
    </row>
    <row r="1491" spans="10:10" x14ac:dyDescent="0.25">
      <c r="J1491" s="4"/>
    </row>
    <row r="1492" spans="10:10" x14ac:dyDescent="0.25">
      <c r="J1492" s="4"/>
    </row>
    <row r="1493" spans="10:10" x14ac:dyDescent="0.25">
      <c r="J1493" s="4"/>
    </row>
    <row r="1494" spans="10:10" x14ac:dyDescent="0.25">
      <c r="J1494" s="4"/>
    </row>
    <row r="1495" spans="10:10" x14ac:dyDescent="0.25">
      <c r="J1495" s="4"/>
    </row>
    <row r="1496" spans="10:10" x14ac:dyDescent="0.25">
      <c r="J1496" s="4"/>
    </row>
    <row r="1497" spans="10:10" x14ac:dyDescent="0.25">
      <c r="J1497" s="4"/>
    </row>
    <row r="1498" spans="10:10" x14ac:dyDescent="0.25">
      <c r="J1498" s="4"/>
    </row>
    <row r="1499" spans="10:10" x14ac:dyDescent="0.25">
      <c r="J1499" s="4"/>
    </row>
    <row r="1500" spans="10:10" x14ac:dyDescent="0.25">
      <c r="J1500" s="4"/>
    </row>
    <row r="1501" spans="10:10" x14ac:dyDescent="0.25">
      <c r="J1501" s="4"/>
    </row>
    <row r="1502" spans="10:10" x14ac:dyDescent="0.25">
      <c r="J1502" s="4"/>
    </row>
    <row r="1503" spans="10:10" x14ac:dyDescent="0.25">
      <c r="J1503" s="4"/>
    </row>
    <row r="1504" spans="10:10" x14ac:dyDescent="0.25">
      <c r="J1504" s="4"/>
    </row>
    <row r="1505" spans="10:10" x14ac:dyDescent="0.25">
      <c r="J1505" s="4"/>
    </row>
    <row r="1506" spans="10:10" x14ac:dyDescent="0.25">
      <c r="J1506" s="4"/>
    </row>
    <row r="1507" spans="10:10" x14ac:dyDescent="0.25">
      <c r="J1507" s="4"/>
    </row>
    <row r="1508" spans="10:10" x14ac:dyDescent="0.25">
      <c r="J1508" s="4"/>
    </row>
    <row r="1509" spans="10:10" x14ac:dyDescent="0.25">
      <c r="J1509" s="4"/>
    </row>
    <row r="1510" spans="10:10" x14ac:dyDescent="0.25">
      <c r="J1510" s="4"/>
    </row>
    <row r="1511" spans="10:10" x14ac:dyDescent="0.25">
      <c r="J1511" s="4"/>
    </row>
    <row r="1512" spans="10:10" x14ac:dyDescent="0.25">
      <c r="J1512" s="4"/>
    </row>
    <row r="1513" spans="10:10" x14ac:dyDescent="0.25">
      <c r="J1513" s="4"/>
    </row>
    <row r="1514" spans="10:10" x14ac:dyDescent="0.25">
      <c r="J1514" s="4"/>
    </row>
    <row r="1515" spans="10:10" x14ac:dyDescent="0.25">
      <c r="J1515" s="4"/>
    </row>
    <row r="1516" spans="10:10" x14ac:dyDescent="0.25">
      <c r="J1516" s="4"/>
    </row>
    <row r="1517" spans="10:10" x14ac:dyDescent="0.25">
      <c r="J1517" s="4"/>
    </row>
    <row r="1518" spans="10:10" x14ac:dyDescent="0.25">
      <c r="J1518" s="4"/>
    </row>
    <row r="1519" spans="10:10" x14ac:dyDescent="0.25">
      <c r="J1519" s="4"/>
    </row>
    <row r="1520" spans="10:10" x14ac:dyDescent="0.25">
      <c r="J1520" s="4"/>
    </row>
    <row r="1521" spans="10:10" x14ac:dyDescent="0.25">
      <c r="J1521" s="4"/>
    </row>
    <row r="1522" spans="10:10" x14ac:dyDescent="0.25">
      <c r="J1522" s="4"/>
    </row>
    <row r="1523" spans="10:10" x14ac:dyDescent="0.25">
      <c r="J1523" s="4"/>
    </row>
    <row r="1524" spans="10:10" x14ac:dyDescent="0.25">
      <c r="J1524" s="4"/>
    </row>
    <row r="1525" spans="10:10" x14ac:dyDescent="0.25">
      <c r="J1525" s="4"/>
    </row>
    <row r="1526" spans="10:10" x14ac:dyDescent="0.25">
      <c r="J1526" s="4"/>
    </row>
    <row r="1527" spans="10:10" x14ac:dyDescent="0.25">
      <c r="J1527" s="4"/>
    </row>
    <row r="1528" spans="10:10" x14ac:dyDescent="0.25">
      <c r="J1528" s="4"/>
    </row>
    <row r="1529" spans="10:10" x14ac:dyDescent="0.25">
      <c r="J1529" s="4"/>
    </row>
    <row r="1530" spans="10:10" x14ac:dyDescent="0.25">
      <c r="J1530" s="4"/>
    </row>
    <row r="1531" spans="10:10" x14ac:dyDescent="0.25">
      <c r="J1531" s="4"/>
    </row>
    <row r="1532" spans="10:10" x14ac:dyDescent="0.25">
      <c r="J1532" s="4"/>
    </row>
    <row r="1533" spans="10:10" x14ac:dyDescent="0.25">
      <c r="J1533" s="4"/>
    </row>
    <row r="1534" spans="10:10" x14ac:dyDescent="0.25">
      <c r="J1534" s="4"/>
    </row>
    <row r="1535" spans="10:10" x14ac:dyDescent="0.25">
      <c r="J1535" s="4"/>
    </row>
    <row r="1536" spans="10:10" x14ac:dyDescent="0.25">
      <c r="J1536" s="4"/>
    </row>
    <row r="1537" spans="10:10" x14ac:dyDescent="0.25">
      <c r="J1537" s="4"/>
    </row>
    <row r="1538" spans="10:10" x14ac:dyDescent="0.25">
      <c r="J1538" s="4"/>
    </row>
    <row r="1539" spans="10:10" x14ac:dyDescent="0.25">
      <c r="J1539" s="4"/>
    </row>
    <row r="1540" spans="10:10" x14ac:dyDescent="0.25">
      <c r="J1540" s="4"/>
    </row>
    <row r="1541" spans="10:10" x14ac:dyDescent="0.25">
      <c r="J1541" s="4"/>
    </row>
    <row r="1542" spans="10:10" x14ac:dyDescent="0.25">
      <c r="J1542" s="4"/>
    </row>
    <row r="1543" spans="10:10" x14ac:dyDescent="0.25">
      <c r="J1543" s="4"/>
    </row>
    <row r="1544" spans="10:10" x14ac:dyDescent="0.25">
      <c r="J1544" s="4"/>
    </row>
    <row r="1545" spans="10:10" x14ac:dyDescent="0.25">
      <c r="J1545" s="4"/>
    </row>
    <row r="1546" spans="10:10" x14ac:dyDescent="0.25">
      <c r="J1546" s="4"/>
    </row>
    <row r="1547" spans="10:10" x14ac:dyDescent="0.25">
      <c r="J1547" s="4"/>
    </row>
    <row r="1548" spans="10:10" x14ac:dyDescent="0.25">
      <c r="J1548" s="4"/>
    </row>
    <row r="1549" spans="10:10" x14ac:dyDescent="0.25">
      <c r="J1549" s="4"/>
    </row>
    <row r="1550" spans="10:10" x14ac:dyDescent="0.25">
      <c r="J1550" s="4"/>
    </row>
    <row r="1551" spans="10:10" x14ac:dyDescent="0.25">
      <c r="J1551" s="4"/>
    </row>
    <row r="1552" spans="10:10" x14ac:dyDescent="0.25">
      <c r="J1552" s="4"/>
    </row>
    <row r="1553" spans="10:10" x14ac:dyDescent="0.25">
      <c r="J1553" s="4"/>
    </row>
    <row r="1554" spans="10:10" x14ac:dyDescent="0.25">
      <c r="J1554" s="4"/>
    </row>
    <row r="1555" spans="10:10" x14ac:dyDescent="0.25">
      <c r="J1555" s="4"/>
    </row>
    <row r="1556" spans="10:10" x14ac:dyDescent="0.25">
      <c r="J1556" s="4"/>
    </row>
    <row r="1557" spans="10:10" x14ac:dyDescent="0.25">
      <c r="J1557" s="4"/>
    </row>
    <row r="1558" spans="10:10" x14ac:dyDescent="0.25">
      <c r="J1558" s="4"/>
    </row>
    <row r="1559" spans="10:10" x14ac:dyDescent="0.25">
      <c r="J1559" s="4"/>
    </row>
    <row r="1560" spans="10:10" x14ac:dyDescent="0.25">
      <c r="J1560" s="4"/>
    </row>
    <row r="1561" spans="10:10" x14ac:dyDescent="0.25">
      <c r="J1561" s="4"/>
    </row>
    <row r="1562" spans="10:10" x14ac:dyDescent="0.25">
      <c r="J1562" s="4"/>
    </row>
    <row r="1563" spans="10:10" x14ac:dyDescent="0.25">
      <c r="J1563" s="4"/>
    </row>
    <row r="1564" spans="10:10" x14ac:dyDescent="0.25">
      <c r="J1564" s="4"/>
    </row>
    <row r="1565" spans="10:10" x14ac:dyDescent="0.25">
      <c r="J1565" s="4"/>
    </row>
    <row r="1566" spans="10:10" x14ac:dyDescent="0.25">
      <c r="J1566" s="4"/>
    </row>
    <row r="1567" spans="10:10" x14ac:dyDescent="0.25">
      <c r="J1567" s="4"/>
    </row>
    <row r="1568" spans="10:10" x14ac:dyDescent="0.25">
      <c r="J1568" s="4"/>
    </row>
    <row r="1569" spans="10:10" x14ac:dyDescent="0.25">
      <c r="J1569" s="4"/>
    </row>
    <row r="1570" spans="10:10" x14ac:dyDescent="0.25">
      <c r="J1570" s="4"/>
    </row>
    <row r="1571" spans="10:10" x14ac:dyDescent="0.25">
      <c r="J1571" s="4"/>
    </row>
    <row r="1572" spans="10:10" x14ac:dyDescent="0.25">
      <c r="J1572" s="4"/>
    </row>
    <row r="1573" spans="10:10" x14ac:dyDescent="0.25">
      <c r="J1573" s="4"/>
    </row>
    <row r="1574" spans="10:10" x14ac:dyDescent="0.25">
      <c r="J1574" s="4"/>
    </row>
    <row r="1575" spans="10:10" x14ac:dyDescent="0.25">
      <c r="J1575" s="4"/>
    </row>
    <row r="1576" spans="10:10" x14ac:dyDescent="0.25">
      <c r="J1576" s="4"/>
    </row>
    <row r="1577" spans="10:10" x14ac:dyDescent="0.25">
      <c r="J1577" s="4"/>
    </row>
    <row r="1578" spans="10:10" x14ac:dyDescent="0.25">
      <c r="J1578" s="4"/>
    </row>
    <row r="1579" spans="10:10" x14ac:dyDescent="0.25">
      <c r="J1579" s="4"/>
    </row>
    <row r="1580" spans="10:10" x14ac:dyDescent="0.25">
      <c r="J1580" s="4"/>
    </row>
    <row r="1581" spans="10:10" x14ac:dyDescent="0.25">
      <c r="J1581" s="4"/>
    </row>
    <row r="1582" spans="10:10" x14ac:dyDescent="0.25">
      <c r="J1582" s="4"/>
    </row>
    <row r="1583" spans="10:10" x14ac:dyDescent="0.25">
      <c r="J1583" s="4"/>
    </row>
    <row r="1584" spans="10:10" x14ac:dyDescent="0.25">
      <c r="J1584" s="4"/>
    </row>
    <row r="1585" spans="10:10" x14ac:dyDescent="0.25">
      <c r="J1585" s="4"/>
    </row>
    <row r="1586" spans="10:10" x14ac:dyDescent="0.25">
      <c r="J1586" s="4"/>
    </row>
    <row r="1587" spans="10:10" x14ac:dyDescent="0.25">
      <c r="J1587" s="4"/>
    </row>
    <row r="1588" spans="10:10" x14ac:dyDescent="0.25">
      <c r="J1588" s="4"/>
    </row>
    <row r="1589" spans="10:10" x14ac:dyDescent="0.25">
      <c r="J1589" s="4"/>
    </row>
    <row r="1590" spans="10:10" x14ac:dyDescent="0.25">
      <c r="J1590" s="4"/>
    </row>
    <row r="1591" spans="10:10" x14ac:dyDescent="0.25">
      <c r="J1591" s="4"/>
    </row>
    <row r="1592" spans="10:10" x14ac:dyDescent="0.25">
      <c r="J1592" s="4"/>
    </row>
    <row r="1593" spans="10:10" x14ac:dyDescent="0.25">
      <c r="J1593" s="4"/>
    </row>
    <row r="1594" spans="10:10" x14ac:dyDescent="0.25">
      <c r="J1594" s="4"/>
    </row>
    <row r="1595" spans="10:10" x14ac:dyDescent="0.25">
      <c r="J1595" s="4"/>
    </row>
    <row r="1596" spans="10:10" x14ac:dyDescent="0.25">
      <c r="J1596" s="4"/>
    </row>
    <row r="1597" spans="10:10" x14ac:dyDescent="0.25">
      <c r="J1597" s="4"/>
    </row>
    <row r="1598" spans="10:10" x14ac:dyDescent="0.25">
      <c r="J1598" s="4"/>
    </row>
    <row r="1599" spans="10:10" x14ac:dyDescent="0.25">
      <c r="J1599" s="4"/>
    </row>
    <row r="1600" spans="10:10" x14ac:dyDescent="0.25">
      <c r="J1600" s="4"/>
    </row>
    <row r="1601" spans="10:10" x14ac:dyDescent="0.25">
      <c r="J1601" s="4"/>
    </row>
    <row r="1602" spans="10:10" x14ac:dyDescent="0.25">
      <c r="J1602" s="4"/>
    </row>
    <row r="1603" spans="10:10" x14ac:dyDescent="0.25">
      <c r="J1603" s="4"/>
    </row>
    <row r="1604" spans="10:10" x14ac:dyDescent="0.25">
      <c r="J1604" s="4"/>
    </row>
    <row r="1605" spans="10:10" x14ac:dyDescent="0.25">
      <c r="J1605" s="4"/>
    </row>
    <row r="1606" spans="10:10" x14ac:dyDescent="0.25">
      <c r="J1606" s="4"/>
    </row>
    <row r="1607" spans="10:10" x14ac:dyDescent="0.25">
      <c r="J1607" s="4"/>
    </row>
    <row r="1608" spans="10:10" x14ac:dyDescent="0.25">
      <c r="J1608" s="4"/>
    </row>
    <row r="1609" spans="10:10" x14ac:dyDescent="0.25">
      <c r="J1609" s="4"/>
    </row>
    <row r="1610" spans="10:10" x14ac:dyDescent="0.25">
      <c r="J1610" s="4"/>
    </row>
    <row r="1611" spans="10:10" x14ac:dyDescent="0.25">
      <c r="J1611" s="4"/>
    </row>
    <row r="1612" spans="10:10" x14ac:dyDescent="0.25">
      <c r="J1612" s="4"/>
    </row>
    <row r="1613" spans="10:10" x14ac:dyDescent="0.25">
      <c r="J1613" s="4"/>
    </row>
    <row r="1614" spans="10:10" x14ac:dyDescent="0.25">
      <c r="J1614" s="4"/>
    </row>
    <row r="1615" spans="10:10" x14ac:dyDescent="0.25">
      <c r="J1615" s="4"/>
    </row>
    <row r="1616" spans="10:10" x14ac:dyDescent="0.25">
      <c r="J1616" s="4"/>
    </row>
    <row r="1617" spans="10:10" x14ac:dyDescent="0.25">
      <c r="J1617" s="4"/>
    </row>
    <row r="1618" spans="10:10" x14ac:dyDescent="0.25">
      <c r="J1618" s="4"/>
    </row>
    <row r="1619" spans="10:10" x14ac:dyDescent="0.25">
      <c r="J1619" s="4"/>
    </row>
    <row r="1620" spans="10:10" x14ac:dyDescent="0.25">
      <c r="J1620" s="4"/>
    </row>
    <row r="1621" spans="10:10" x14ac:dyDescent="0.25">
      <c r="J1621" s="4"/>
    </row>
    <row r="1622" spans="10:10" x14ac:dyDescent="0.25">
      <c r="J1622" s="4"/>
    </row>
    <row r="1623" spans="10:10" x14ac:dyDescent="0.25">
      <c r="J1623" s="4"/>
    </row>
    <row r="1624" spans="10:10" x14ac:dyDescent="0.25">
      <c r="J1624" s="4"/>
    </row>
    <row r="1625" spans="10:10" x14ac:dyDescent="0.25">
      <c r="J1625" s="4"/>
    </row>
    <row r="1626" spans="10:10" x14ac:dyDescent="0.25">
      <c r="J1626" s="4"/>
    </row>
    <row r="1627" spans="10:10" x14ac:dyDescent="0.25">
      <c r="J1627" s="4"/>
    </row>
    <row r="1628" spans="10:10" x14ac:dyDescent="0.25">
      <c r="J1628" s="4"/>
    </row>
    <row r="1629" spans="10:10" x14ac:dyDescent="0.25">
      <c r="J1629" s="4"/>
    </row>
    <row r="1630" spans="10:10" x14ac:dyDescent="0.25">
      <c r="J1630" s="4"/>
    </row>
    <row r="1631" spans="10:10" x14ac:dyDescent="0.25">
      <c r="J1631" s="4"/>
    </row>
    <row r="1632" spans="10:10" x14ac:dyDescent="0.25">
      <c r="J1632" s="4"/>
    </row>
    <row r="1633" spans="10:10" x14ac:dyDescent="0.25">
      <c r="J1633" s="4"/>
    </row>
    <row r="1634" spans="10:10" x14ac:dyDescent="0.25">
      <c r="J1634" s="4"/>
    </row>
    <row r="1635" spans="10:10" x14ac:dyDescent="0.25">
      <c r="J1635" s="4"/>
    </row>
    <row r="1636" spans="10:10" x14ac:dyDescent="0.25">
      <c r="J1636" s="4"/>
    </row>
    <row r="1637" spans="10:10" x14ac:dyDescent="0.25">
      <c r="J1637" s="4"/>
    </row>
    <row r="1638" spans="10:10" x14ac:dyDescent="0.25">
      <c r="J1638" s="4"/>
    </row>
    <row r="1639" spans="10:10" x14ac:dyDescent="0.25">
      <c r="J1639" s="4"/>
    </row>
    <row r="1640" spans="10:10" x14ac:dyDescent="0.25">
      <c r="J1640" s="4"/>
    </row>
    <row r="1641" spans="10:10" x14ac:dyDescent="0.25">
      <c r="J1641" s="4"/>
    </row>
    <row r="1642" spans="10:10" x14ac:dyDescent="0.25">
      <c r="J1642" s="4"/>
    </row>
    <row r="1643" spans="10:10" x14ac:dyDescent="0.25">
      <c r="J1643" s="4"/>
    </row>
    <row r="1644" spans="10:10" x14ac:dyDescent="0.25">
      <c r="J1644" s="4"/>
    </row>
    <row r="1645" spans="10:10" x14ac:dyDescent="0.25">
      <c r="J1645" s="4"/>
    </row>
    <row r="1646" spans="10:10" x14ac:dyDescent="0.25">
      <c r="J1646" s="4"/>
    </row>
    <row r="1647" spans="10:10" x14ac:dyDescent="0.25">
      <c r="J1647" s="4"/>
    </row>
    <row r="1648" spans="10:10" x14ac:dyDescent="0.25">
      <c r="J1648" s="4"/>
    </row>
    <row r="1649" spans="10:10" x14ac:dyDescent="0.25">
      <c r="J1649" s="4"/>
    </row>
    <row r="1650" spans="10:10" x14ac:dyDescent="0.25">
      <c r="J1650" s="4"/>
    </row>
    <row r="1651" spans="10:10" x14ac:dyDescent="0.25">
      <c r="J1651" s="4"/>
    </row>
    <row r="1652" spans="10:10" x14ac:dyDescent="0.25">
      <c r="J1652" s="4"/>
    </row>
    <row r="1653" spans="10:10" x14ac:dyDescent="0.25">
      <c r="J1653" s="4"/>
    </row>
    <row r="1654" spans="10:10" x14ac:dyDescent="0.25">
      <c r="J1654" s="4"/>
    </row>
    <row r="1655" spans="10:10" x14ac:dyDescent="0.25">
      <c r="J1655" s="4"/>
    </row>
    <row r="1656" spans="10:10" x14ac:dyDescent="0.25">
      <c r="J1656" s="4"/>
    </row>
    <row r="1657" spans="10:10" x14ac:dyDescent="0.25">
      <c r="J1657" s="4"/>
    </row>
    <row r="1658" spans="10:10" x14ac:dyDescent="0.25">
      <c r="J1658" s="4"/>
    </row>
    <row r="1659" spans="10:10" x14ac:dyDescent="0.25">
      <c r="J1659" s="4"/>
    </row>
    <row r="1660" spans="10:10" x14ac:dyDescent="0.25">
      <c r="J1660" s="4"/>
    </row>
    <row r="1661" spans="10:10" x14ac:dyDescent="0.25">
      <c r="J1661" s="4"/>
    </row>
    <row r="1662" spans="10:10" x14ac:dyDescent="0.25">
      <c r="J1662" s="4"/>
    </row>
    <row r="1663" spans="10:10" x14ac:dyDescent="0.25">
      <c r="J1663" s="4"/>
    </row>
    <row r="1664" spans="10:10" x14ac:dyDescent="0.25">
      <c r="J1664" s="4"/>
    </row>
    <row r="1665" spans="10:10" x14ac:dyDescent="0.25">
      <c r="J1665" s="4"/>
    </row>
    <row r="1666" spans="10:10" x14ac:dyDescent="0.25">
      <c r="J1666" s="4"/>
    </row>
    <row r="1667" spans="10:10" x14ac:dyDescent="0.25">
      <c r="J1667" s="4"/>
    </row>
    <row r="1668" spans="10:10" x14ac:dyDescent="0.25">
      <c r="J1668" s="4"/>
    </row>
    <row r="1669" spans="10:10" x14ac:dyDescent="0.25">
      <c r="J1669" s="4"/>
    </row>
    <row r="1670" spans="10:10" x14ac:dyDescent="0.25">
      <c r="J1670" s="4"/>
    </row>
    <row r="1671" spans="10:10" x14ac:dyDescent="0.25">
      <c r="J1671" s="4"/>
    </row>
    <row r="1672" spans="10:10" x14ac:dyDescent="0.25">
      <c r="J1672" s="4"/>
    </row>
    <row r="1673" spans="10:10" x14ac:dyDescent="0.25">
      <c r="J1673" s="4"/>
    </row>
    <row r="1674" spans="10:10" x14ac:dyDescent="0.25">
      <c r="J1674" s="4"/>
    </row>
    <row r="1675" spans="10:10" x14ac:dyDescent="0.25">
      <c r="J1675" s="4"/>
    </row>
    <row r="1676" spans="10:10" x14ac:dyDescent="0.25">
      <c r="J1676" s="4"/>
    </row>
    <row r="1677" spans="10:10" x14ac:dyDescent="0.25">
      <c r="J1677" s="4"/>
    </row>
    <row r="1678" spans="10:10" x14ac:dyDescent="0.25">
      <c r="J1678" s="4"/>
    </row>
    <row r="1679" spans="10:10" x14ac:dyDescent="0.25">
      <c r="J1679" s="4"/>
    </row>
    <row r="1680" spans="10:10" x14ac:dyDescent="0.25">
      <c r="J1680" s="4"/>
    </row>
    <row r="1681" spans="10:10" x14ac:dyDescent="0.25">
      <c r="J1681" s="4"/>
    </row>
    <row r="1682" spans="10:10" x14ac:dyDescent="0.25">
      <c r="J1682" s="4"/>
    </row>
    <row r="1683" spans="10:10" x14ac:dyDescent="0.25">
      <c r="J1683" s="4"/>
    </row>
    <row r="1684" spans="10:10" x14ac:dyDescent="0.25">
      <c r="J1684" s="4"/>
    </row>
    <row r="1685" spans="10:10" x14ac:dyDescent="0.25">
      <c r="J1685" s="4"/>
    </row>
    <row r="1686" spans="10:10" x14ac:dyDescent="0.25">
      <c r="J1686" s="4"/>
    </row>
    <row r="1687" spans="10:10" x14ac:dyDescent="0.25">
      <c r="J1687" s="4"/>
    </row>
    <row r="1688" spans="10:10" x14ac:dyDescent="0.25">
      <c r="J1688" s="4"/>
    </row>
    <row r="1689" spans="10:10" x14ac:dyDescent="0.25">
      <c r="J1689" s="4"/>
    </row>
    <row r="1690" spans="10:10" x14ac:dyDescent="0.25">
      <c r="J1690" s="4"/>
    </row>
    <row r="1691" spans="10:10" x14ac:dyDescent="0.25">
      <c r="J1691" s="4"/>
    </row>
    <row r="1692" spans="10:10" x14ac:dyDescent="0.25">
      <c r="J1692" s="4"/>
    </row>
    <row r="1693" spans="10:10" x14ac:dyDescent="0.25">
      <c r="J1693" s="4"/>
    </row>
    <row r="1694" spans="10:10" x14ac:dyDescent="0.25">
      <c r="J1694" s="4"/>
    </row>
    <row r="1695" spans="10:10" x14ac:dyDescent="0.25">
      <c r="J1695" s="4"/>
    </row>
    <row r="1696" spans="10:10" x14ac:dyDescent="0.25">
      <c r="J1696" s="4"/>
    </row>
    <row r="1697" spans="10:10" x14ac:dyDescent="0.25">
      <c r="J1697" s="4"/>
    </row>
    <row r="1698" spans="10:10" x14ac:dyDescent="0.25">
      <c r="J1698" s="4"/>
    </row>
    <row r="1699" spans="10:10" x14ac:dyDescent="0.25">
      <c r="J1699" s="4"/>
    </row>
    <row r="1700" spans="10:10" x14ac:dyDescent="0.25">
      <c r="J1700" s="4"/>
    </row>
    <row r="1701" spans="10:10" x14ac:dyDescent="0.25">
      <c r="J1701" s="4"/>
    </row>
    <row r="1702" spans="10:10" x14ac:dyDescent="0.25">
      <c r="J1702" s="4"/>
    </row>
    <row r="1703" spans="10:10" x14ac:dyDescent="0.25">
      <c r="J1703" s="4"/>
    </row>
    <row r="1704" spans="10:10" x14ac:dyDescent="0.25">
      <c r="J1704" s="4"/>
    </row>
    <row r="1705" spans="10:10" x14ac:dyDescent="0.25">
      <c r="J1705" s="4"/>
    </row>
    <row r="1706" spans="10:10" x14ac:dyDescent="0.25">
      <c r="J1706" s="4"/>
    </row>
    <row r="1707" spans="10:10" x14ac:dyDescent="0.25">
      <c r="J1707" s="4"/>
    </row>
    <row r="1708" spans="10:10" x14ac:dyDescent="0.25">
      <c r="J1708" s="4"/>
    </row>
    <row r="1709" spans="10:10" x14ac:dyDescent="0.25">
      <c r="J1709" s="4"/>
    </row>
    <row r="1710" spans="10:10" x14ac:dyDescent="0.25">
      <c r="J1710" s="4"/>
    </row>
    <row r="1711" spans="10:10" x14ac:dyDescent="0.25">
      <c r="J1711" s="4"/>
    </row>
    <row r="1712" spans="10:10" x14ac:dyDescent="0.25">
      <c r="J1712" s="4"/>
    </row>
    <row r="1713" spans="10:10" x14ac:dyDescent="0.25">
      <c r="J1713" s="4"/>
    </row>
    <row r="1714" spans="10:10" x14ac:dyDescent="0.25">
      <c r="J1714" s="4"/>
    </row>
    <row r="1715" spans="10:10" x14ac:dyDescent="0.25">
      <c r="J1715" s="4"/>
    </row>
    <row r="1716" spans="10:10" x14ac:dyDescent="0.25">
      <c r="J1716" s="4"/>
    </row>
    <row r="1717" spans="10:10" x14ac:dyDescent="0.25">
      <c r="J1717" s="4"/>
    </row>
    <row r="1718" spans="10:10" x14ac:dyDescent="0.25">
      <c r="J1718" s="4"/>
    </row>
    <row r="1719" spans="10:10" x14ac:dyDescent="0.25">
      <c r="J1719" s="4"/>
    </row>
    <row r="1720" spans="10:10" x14ac:dyDescent="0.25">
      <c r="J1720" s="4"/>
    </row>
    <row r="1721" spans="10:10" x14ac:dyDescent="0.25">
      <c r="J1721" s="4"/>
    </row>
    <row r="1722" spans="10:10" x14ac:dyDescent="0.25">
      <c r="J1722" s="4"/>
    </row>
    <row r="1723" spans="10:10" x14ac:dyDescent="0.25">
      <c r="J1723" s="4"/>
    </row>
    <row r="1724" spans="10:10" x14ac:dyDescent="0.25">
      <c r="J1724" s="4"/>
    </row>
    <row r="1725" spans="10:10" x14ac:dyDescent="0.25">
      <c r="J1725" s="4"/>
    </row>
    <row r="1726" spans="10:10" x14ac:dyDescent="0.25">
      <c r="J1726" s="4"/>
    </row>
    <row r="1727" spans="10:10" x14ac:dyDescent="0.25">
      <c r="J1727" s="4"/>
    </row>
    <row r="1728" spans="10:10" x14ac:dyDescent="0.25">
      <c r="J1728" s="4"/>
    </row>
    <row r="1729" spans="10:10" x14ac:dyDescent="0.25">
      <c r="J1729" s="4"/>
    </row>
    <row r="1730" spans="10:10" x14ac:dyDescent="0.25">
      <c r="J1730" s="4"/>
    </row>
    <row r="1731" spans="10:10" x14ac:dyDescent="0.25">
      <c r="J1731" s="4"/>
    </row>
    <row r="1732" spans="10:10" x14ac:dyDescent="0.25">
      <c r="J1732" s="4"/>
    </row>
    <row r="1733" spans="10:10" x14ac:dyDescent="0.25">
      <c r="J1733" s="4"/>
    </row>
    <row r="1734" spans="10:10" x14ac:dyDescent="0.25">
      <c r="J1734" s="4"/>
    </row>
    <row r="1735" spans="10:10" x14ac:dyDescent="0.25">
      <c r="J1735" s="4"/>
    </row>
    <row r="1736" spans="10:10" x14ac:dyDescent="0.25">
      <c r="J1736" s="4"/>
    </row>
    <row r="1737" spans="10:10" x14ac:dyDescent="0.25">
      <c r="J1737" s="4"/>
    </row>
    <row r="1738" spans="10:10" x14ac:dyDescent="0.25">
      <c r="J1738" s="4"/>
    </row>
    <row r="1739" spans="10:10" x14ac:dyDescent="0.25">
      <c r="J1739" s="4"/>
    </row>
    <row r="1740" spans="10:10" x14ac:dyDescent="0.25">
      <c r="J1740" s="4"/>
    </row>
    <row r="1741" spans="10:10" x14ac:dyDescent="0.25">
      <c r="J1741" s="4"/>
    </row>
    <row r="1742" spans="10:10" x14ac:dyDescent="0.25">
      <c r="J1742" s="4"/>
    </row>
    <row r="1743" spans="10:10" x14ac:dyDescent="0.25">
      <c r="J1743" s="4"/>
    </row>
    <row r="1744" spans="10:10" x14ac:dyDescent="0.25">
      <c r="J1744" s="4"/>
    </row>
    <row r="1745" spans="10:10" x14ac:dyDescent="0.25">
      <c r="J1745" s="4"/>
    </row>
    <row r="1746" spans="10:10" x14ac:dyDescent="0.25">
      <c r="J1746" s="4"/>
    </row>
    <row r="1747" spans="10:10" x14ac:dyDescent="0.25">
      <c r="J1747" s="4"/>
    </row>
    <row r="1748" spans="10:10" x14ac:dyDescent="0.25">
      <c r="J1748" s="4"/>
    </row>
    <row r="1749" spans="10:10" x14ac:dyDescent="0.25">
      <c r="J1749" s="4"/>
    </row>
    <row r="1750" spans="10:10" x14ac:dyDescent="0.25">
      <c r="J1750" s="4"/>
    </row>
    <row r="1751" spans="10:10" x14ac:dyDescent="0.25">
      <c r="J1751" s="4"/>
    </row>
    <row r="1752" spans="10:10" x14ac:dyDescent="0.25">
      <c r="J1752" s="4"/>
    </row>
    <row r="1753" spans="10:10" x14ac:dyDescent="0.25">
      <c r="J1753" s="4"/>
    </row>
    <row r="1754" spans="10:10" x14ac:dyDescent="0.25">
      <c r="J1754" s="4"/>
    </row>
    <row r="1755" spans="10:10" x14ac:dyDescent="0.25">
      <c r="J1755" s="4"/>
    </row>
    <row r="1756" spans="10:10" x14ac:dyDescent="0.25">
      <c r="J1756" s="4"/>
    </row>
    <row r="1757" spans="10:10" x14ac:dyDescent="0.25">
      <c r="J1757" s="4"/>
    </row>
    <row r="1758" spans="10:10" x14ac:dyDescent="0.25">
      <c r="J1758" s="4"/>
    </row>
    <row r="1759" spans="10:10" x14ac:dyDescent="0.25">
      <c r="J1759" s="4"/>
    </row>
    <row r="1760" spans="10:10" x14ac:dyDescent="0.25">
      <c r="J1760" s="4"/>
    </row>
    <row r="1761" spans="10:10" x14ac:dyDescent="0.25">
      <c r="J1761" s="4"/>
    </row>
    <row r="1762" spans="10:10" x14ac:dyDescent="0.25">
      <c r="J1762" s="4"/>
    </row>
    <row r="1763" spans="10:10" x14ac:dyDescent="0.25">
      <c r="J1763" s="4"/>
    </row>
    <row r="1764" spans="10:10" x14ac:dyDescent="0.25">
      <c r="J1764" s="4"/>
    </row>
    <row r="1765" spans="10:10" x14ac:dyDescent="0.25">
      <c r="J1765" s="4"/>
    </row>
    <row r="1766" spans="10:10" x14ac:dyDescent="0.25">
      <c r="J1766" s="4"/>
    </row>
    <row r="1767" spans="10:10" x14ac:dyDescent="0.25">
      <c r="J1767" s="4"/>
    </row>
    <row r="1768" spans="10:10" x14ac:dyDescent="0.25">
      <c r="J1768" s="4"/>
    </row>
    <row r="1769" spans="10:10" x14ac:dyDescent="0.25">
      <c r="J1769" s="4"/>
    </row>
    <row r="1770" spans="10:10" x14ac:dyDescent="0.25">
      <c r="J1770" s="4"/>
    </row>
    <row r="1771" spans="10:10" x14ac:dyDescent="0.25">
      <c r="J1771" s="4"/>
    </row>
    <row r="1772" spans="10:10" x14ac:dyDescent="0.25">
      <c r="J1772" s="4"/>
    </row>
    <row r="1773" spans="10:10" x14ac:dyDescent="0.25">
      <c r="J1773" s="4"/>
    </row>
    <row r="1774" spans="10:10" x14ac:dyDescent="0.25">
      <c r="J1774" s="4"/>
    </row>
    <row r="1775" spans="10:10" x14ac:dyDescent="0.25">
      <c r="J1775" s="4"/>
    </row>
    <row r="1776" spans="10:10" x14ac:dyDescent="0.25">
      <c r="J1776" s="4"/>
    </row>
    <row r="1777" spans="10:10" x14ac:dyDescent="0.25">
      <c r="J1777" s="4"/>
    </row>
    <row r="1778" spans="10:10" x14ac:dyDescent="0.25">
      <c r="J1778" s="4"/>
    </row>
    <row r="1779" spans="10:10" x14ac:dyDescent="0.25">
      <c r="J1779" s="4"/>
    </row>
    <row r="1780" spans="10:10" x14ac:dyDescent="0.25">
      <c r="J1780" s="4"/>
    </row>
    <row r="1781" spans="10:10" x14ac:dyDescent="0.25">
      <c r="J1781" s="4"/>
    </row>
    <row r="1782" spans="10:10" x14ac:dyDescent="0.25">
      <c r="J1782" s="4"/>
    </row>
    <row r="1783" spans="10:10" x14ac:dyDescent="0.25">
      <c r="J1783" s="4"/>
    </row>
    <row r="1784" spans="10:10" x14ac:dyDescent="0.25">
      <c r="J1784" s="4"/>
    </row>
    <row r="1785" spans="10:10" x14ac:dyDescent="0.25">
      <c r="J1785" s="4"/>
    </row>
    <row r="1786" spans="10:10" x14ac:dyDescent="0.25">
      <c r="J1786" s="4"/>
    </row>
    <row r="1787" spans="10:10" x14ac:dyDescent="0.25">
      <c r="J1787" s="4"/>
    </row>
    <row r="1788" spans="10:10" x14ac:dyDescent="0.25">
      <c r="J1788" s="4"/>
    </row>
    <row r="1789" spans="10:10" x14ac:dyDescent="0.25">
      <c r="J1789" s="4"/>
    </row>
    <row r="1790" spans="10:10" x14ac:dyDescent="0.25">
      <c r="J1790" s="4"/>
    </row>
    <row r="1791" spans="10:10" x14ac:dyDescent="0.25">
      <c r="J1791" s="4"/>
    </row>
    <row r="1792" spans="10:10" x14ac:dyDescent="0.25">
      <c r="J1792" s="4"/>
    </row>
    <row r="1793" spans="10:10" x14ac:dyDescent="0.25">
      <c r="J1793" s="4"/>
    </row>
    <row r="1794" spans="10:10" x14ac:dyDescent="0.25">
      <c r="J1794" s="4"/>
    </row>
    <row r="1795" spans="10:10" x14ac:dyDescent="0.25">
      <c r="J1795" s="4"/>
    </row>
    <row r="1796" spans="10:10" x14ac:dyDescent="0.25">
      <c r="J1796" s="4"/>
    </row>
    <row r="1797" spans="10:10" x14ac:dyDescent="0.25">
      <c r="J1797" s="4"/>
    </row>
    <row r="1798" spans="10:10" x14ac:dyDescent="0.25">
      <c r="J1798" s="4"/>
    </row>
    <row r="1799" spans="10:10" x14ac:dyDescent="0.25">
      <c r="J1799" s="4"/>
    </row>
    <row r="1800" spans="10:10" x14ac:dyDescent="0.25">
      <c r="J1800" s="4"/>
    </row>
    <row r="1801" spans="10:10" x14ac:dyDescent="0.25">
      <c r="J1801" s="4"/>
    </row>
    <row r="1802" spans="10:10" x14ac:dyDescent="0.25">
      <c r="J1802" s="4"/>
    </row>
    <row r="1803" spans="10:10" x14ac:dyDescent="0.25">
      <c r="J1803" s="4"/>
    </row>
    <row r="1804" spans="10:10" x14ac:dyDescent="0.25">
      <c r="J1804" s="4"/>
    </row>
    <row r="1805" spans="10:10" x14ac:dyDescent="0.25">
      <c r="J1805" s="4"/>
    </row>
    <row r="1806" spans="10:10" x14ac:dyDescent="0.25">
      <c r="J1806" s="4"/>
    </row>
    <row r="1807" spans="10:10" x14ac:dyDescent="0.25">
      <c r="J1807" s="4"/>
    </row>
    <row r="1808" spans="10:10" x14ac:dyDescent="0.25">
      <c r="J1808" s="4"/>
    </row>
    <row r="1809" spans="10:10" x14ac:dyDescent="0.25">
      <c r="J1809" s="4"/>
    </row>
    <row r="1810" spans="10:10" x14ac:dyDescent="0.25">
      <c r="J1810" s="4"/>
    </row>
    <row r="1811" spans="10:10" x14ac:dyDescent="0.25">
      <c r="J1811" s="4"/>
    </row>
    <row r="1812" spans="10:10" x14ac:dyDescent="0.25">
      <c r="J1812" s="4"/>
    </row>
    <row r="1813" spans="10:10" x14ac:dyDescent="0.25">
      <c r="J1813" s="4"/>
    </row>
    <row r="1814" spans="10:10" x14ac:dyDescent="0.25">
      <c r="J1814" s="4"/>
    </row>
    <row r="1815" spans="10:10" x14ac:dyDescent="0.25">
      <c r="J1815" s="4"/>
    </row>
    <row r="1816" spans="10:10" x14ac:dyDescent="0.25">
      <c r="J1816" s="4"/>
    </row>
    <row r="1817" spans="10:10" x14ac:dyDescent="0.25">
      <c r="J1817" s="4"/>
    </row>
    <row r="1818" spans="10:10" x14ac:dyDescent="0.25">
      <c r="J1818" s="4"/>
    </row>
    <row r="1819" spans="10:10" x14ac:dyDescent="0.25">
      <c r="J1819" s="4"/>
    </row>
    <row r="1820" spans="10:10" x14ac:dyDescent="0.25">
      <c r="J1820" s="4"/>
    </row>
    <row r="1821" spans="10:10" x14ac:dyDescent="0.25">
      <c r="J1821" s="4"/>
    </row>
    <row r="1822" spans="10:10" x14ac:dyDescent="0.25">
      <c r="J1822" s="4"/>
    </row>
    <row r="1823" spans="10:10" x14ac:dyDescent="0.25">
      <c r="J1823" s="4"/>
    </row>
    <row r="1824" spans="10:10" x14ac:dyDescent="0.25">
      <c r="J1824" s="4"/>
    </row>
    <row r="1825" spans="10:10" x14ac:dyDescent="0.25">
      <c r="J1825" s="4"/>
    </row>
    <row r="1826" spans="10:10" x14ac:dyDescent="0.25">
      <c r="J1826" s="4"/>
    </row>
    <row r="1827" spans="10:10" x14ac:dyDescent="0.25">
      <c r="J1827" s="4"/>
    </row>
    <row r="1828" spans="10:10" x14ac:dyDescent="0.25">
      <c r="J1828" s="4"/>
    </row>
    <row r="1829" spans="10:10" x14ac:dyDescent="0.25">
      <c r="J1829" s="4"/>
    </row>
    <row r="1830" spans="10:10" x14ac:dyDescent="0.25">
      <c r="J1830" s="4"/>
    </row>
    <row r="1831" spans="10:10" x14ac:dyDescent="0.25">
      <c r="J1831" s="4"/>
    </row>
    <row r="1832" spans="10:10" x14ac:dyDescent="0.25">
      <c r="J1832" s="4"/>
    </row>
    <row r="1833" spans="10:10" x14ac:dyDescent="0.25">
      <c r="J1833" s="4"/>
    </row>
    <row r="1834" spans="10:10" x14ac:dyDescent="0.25">
      <c r="J1834" s="4"/>
    </row>
    <row r="1835" spans="10:10" x14ac:dyDescent="0.25">
      <c r="J1835" s="4"/>
    </row>
    <row r="1836" spans="10:10" x14ac:dyDescent="0.25">
      <c r="J1836" s="4"/>
    </row>
    <row r="1837" spans="10:10" x14ac:dyDescent="0.25">
      <c r="J1837" s="4"/>
    </row>
    <row r="1838" spans="10:10" x14ac:dyDescent="0.25">
      <c r="J1838" s="4"/>
    </row>
    <row r="1839" spans="10:10" x14ac:dyDescent="0.25">
      <c r="J1839" s="4"/>
    </row>
    <row r="1840" spans="10:10" x14ac:dyDescent="0.25">
      <c r="J1840" s="4"/>
    </row>
    <row r="1841" spans="10:10" x14ac:dyDescent="0.25">
      <c r="J1841" s="4"/>
    </row>
    <row r="1842" spans="10:10" x14ac:dyDescent="0.25">
      <c r="J1842" s="4"/>
    </row>
    <row r="1843" spans="10:10" x14ac:dyDescent="0.25">
      <c r="J1843" s="4"/>
    </row>
    <row r="1844" spans="10:10" x14ac:dyDescent="0.25">
      <c r="J1844" s="4"/>
    </row>
    <row r="1845" spans="10:10" x14ac:dyDescent="0.25">
      <c r="J1845" s="4"/>
    </row>
    <row r="1846" spans="10:10" x14ac:dyDescent="0.25">
      <c r="J1846" s="4"/>
    </row>
    <row r="1847" spans="10:10" x14ac:dyDescent="0.25">
      <c r="J1847" s="4"/>
    </row>
    <row r="1848" spans="10:10" x14ac:dyDescent="0.25">
      <c r="J1848" s="4"/>
    </row>
    <row r="1849" spans="10:10" x14ac:dyDescent="0.25">
      <c r="J1849" s="4"/>
    </row>
    <row r="1850" spans="10:10" x14ac:dyDescent="0.25">
      <c r="J1850" s="4"/>
    </row>
    <row r="1851" spans="10:10" x14ac:dyDescent="0.25">
      <c r="J1851" s="4"/>
    </row>
    <row r="1852" spans="10:10" x14ac:dyDescent="0.25">
      <c r="J1852" s="4"/>
    </row>
    <row r="1853" spans="10:10" x14ac:dyDescent="0.25">
      <c r="J1853" s="4"/>
    </row>
    <row r="1854" spans="10:10" x14ac:dyDescent="0.25">
      <c r="J1854" s="4"/>
    </row>
    <row r="1855" spans="10:10" x14ac:dyDescent="0.25">
      <c r="J1855" s="4"/>
    </row>
    <row r="1856" spans="10:10" x14ac:dyDescent="0.25">
      <c r="J1856" s="4"/>
    </row>
    <row r="1857" spans="10:10" x14ac:dyDescent="0.25">
      <c r="J1857" s="4"/>
    </row>
    <row r="1858" spans="10:10" x14ac:dyDescent="0.25">
      <c r="J1858" s="4"/>
    </row>
    <row r="1859" spans="10:10" x14ac:dyDescent="0.25">
      <c r="J1859" s="4"/>
    </row>
    <row r="1860" spans="10:10" x14ac:dyDescent="0.25">
      <c r="J1860" s="4"/>
    </row>
    <row r="1861" spans="10:10" x14ac:dyDescent="0.25">
      <c r="J1861" s="4"/>
    </row>
    <row r="1862" spans="10:10" x14ac:dyDescent="0.25">
      <c r="J1862" s="4"/>
    </row>
    <row r="1863" spans="10:10" x14ac:dyDescent="0.25">
      <c r="J1863" s="4"/>
    </row>
    <row r="1864" spans="10:10" x14ac:dyDescent="0.25">
      <c r="J1864" s="4"/>
    </row>
    <row r="1865" spans="10:10" x14ac:dyDescent="0.25">
      <c r="J1865" s="4"/>
    </row>
    <row r="1866" spans="10:10" x14ac:dyDescent="0.25">
      <c r="J1866" s="4"/>
    </row>
    <row r="1867" spans="10:10" x14ac:dyDescent="0.25">
      <c r="J1867" s="4"/>
    </row>
    <row r="1868" spans="10:10" x14ac:dyDescent="0.25">
      <c r="J1868" s="4"/>
    </row>
    <row r="1869" spans="10:10" x14ac:dyDescent="0.25">
      <c r="J1869" s="4"/>
    </row>
    <row r="1870" spans="10:10" x14ac:dyDescent="0.25">
      <c r="J1870" s="4"/>
    </row>
    <row r="1871" spans="10:10" x14ac:dyDescent="0.25">
      <c r="J1871" s="4"/>
    </row>
    <row r="1872" spans="10:10" x14ac:dyDescent="0.25">
      <c r="J1872" s="4"/>
    </row>
    <row r="1873" spans="10:10" x14ac:dyDescent="0.25">
      <c r="J1873" s="4"/>
    </row>
    <row r="1874" spans="10:10" x14ac:dyDescent="0.25">
      <c r="J1874" s="4"/>
    </row>
    <row r="1875" spans="10:10" x14ac:dyDescent="0.25">
      <c r="J1875" s="4"/>
    </row>
    <row r="1876" spans="10:10" x14ac:dyDescent="0.25">
      <c r="J1876" s="4"/>
    </row>
    <row r="1877" spans="10:10" x14ac:dyDescent="0.25">
      <c r="J1877" s="4"/>
    </row>
    <row r="1878" spans="10:10" x14ac:dyDescent="0.25">
      <c r="J1878" s="4"/>
    </row>
    <row r="1879" spans="10:10" x14ac:dyDescent="0.25">
      <c r="J1879" s="4"/>
    </row>
    <row r="1880" spans="10:10" x14ac:dyDescent="0.25">
      <c r="J1880" s="4"/>
    </row>
    <row r="1881" spans="10:10" x14ac:dyDescent="0.25">
      <c r="J1881" s="4"/>
    </row>
    <row r="1882" spans="10:10" x14ac:dyDescent="0.25">
      <c r="J1882" s="4"/>
    </row>
    <row r="1883" spans="10:10" x14ac:dyDescent="0.25">
      <c r="J1883" s="4"/>
    </row>
    <row r="1884" spans="10:10" x14ac:dyDescent="0.25">
      <c r="J1884" s="4"/>
    </row>
    <row r="1885" spans="10:10" x14ac:dyDescent="0.25">
      <c r="J1885" s="4"/>
    </row>
    <row r="1886" spans="10:10" x14ac:dyDescent="0.25">
      <c r="J1886" s="4"/>
    </row>
    <row r="1887" spans="10:10" x14ac:dyDescent="0.25">
      <c r="J1887" s="4"/>
    </row>
    <row r="1888" spans="10:10" x14ac:dyDescent="0.25">
      <c r="J1888" s="4"/>
    </row>
    <row r="1889" spans="10:10" x14ac:dyDescent="0.25">
      <c r="J1889" s="4"/>
    </row>
    <row r="1890" spans="10:10" x14ac:dyDescent="0.25">
      <c r="J1890" s="4"/>
    </row>
    <row r="1891" spans="10:10" x14ac:dyDescent="0.25">
      <c r="J1891" s="4"/>
    </row>
    <row r="1892" spans="10:10" x14ac:dyDescent="0.25">
      <c r="J1892" s="4"/>
    </row>
    <row r="1893" spans="10:10" x14ac:dyDescent="0.25">
      <c r="J1893" s="4"/>
    </row>
    <row r="1894" spans="10:10" x14ac:dyDescent="0.25">
      <c r="J1894" s="4"/>
    </row>
    <row r="1895" spans="10:10" x14ac:dyDescent="0.25">
      <c r="J1895" s="4"/>
    </row>
    <row r="1896" spans="10:10" x14ac:dyDescent="0.25">
      <c r="J1896" s="4"/>
    </row>
    <row r="1897" spans="10:10" x14ac:dyDescent="0.25">
      <c r="J1897" s="4"/>
    </row>
    <row r="1898" spans="10:10" x14ac:dyDescent="0.25">
      <c r="J1898" s="4"/>
    </row>
    <row r="1899" spans="10:10" x14ac:dyDescent="0.25">
      <c r="J1899" s="4"/>
    </row>
    <row r="1900" spans="10:10" x14ac:dyDescent="0.25">
      <c r="J1900" s="4"/>
    </row>
    <row r="1901" spans="10:10" x14ac:dyDescent="0.25">
      <c r="J1901" s="4"/>
    </row>
    <row r="1902" spans="10:10" x14ac:dyDescent="0.25">
      <c r="J1902" s="4"/>
    </row>
    <row r="1903" spans="10:10" x14ac:dyDescent="0.25">
      <c r="J1903" s="4"/>
    </row>
    <row r="1904" spans="10:10" x14ac:dyDescent="0.25">
      <c r="J1904" s="4"/>
    </row>
    <row r="1905" spans="10:10" x14ac:dyDescent="0.25">
      <c r="J1905" s="4"/>
    </row>
    <row r="1906" spans="10:10" x14ac:dyDescent="0.25">
      <c r="J1906" s="4"/>
    </row>
    <row r="1907" spans="10:10" x14ac:dyDescent="0.25">
      <c r="J1907" s="4"/>
    </row>
    <row r="1908" spans="10:10" x14ac:dyDescent="0.25">
      <c r="J1908" s="4"/>
    </row>
    <row r="1909" spans="10:10" x14ac:dyDescent="0.25">
      <c r="J1909" s="4"/>
    </row>
    <row r="1910" spans="10:10" x14ac:dyDescent="0.25">
      <c r="J1910" s="4"/>
    </row>
    <row r="1911" spans="10:10" x14ac:dyDescent="0.25">
      <c r="J1911" s="4"/>
    </row>
    <row r="1912" spans="10:10" x14ac:dyDescent="0.25">
      <c r="J1912" s="4"/>
    </row>
    <row r="1913" spans="10:10" x14ac:dyDescent="0.25">
      <c r="J1913" s="4"/>
    </row>
    <row r="1914" spans="10:10" x14ac:dyDescent="0.25">
      <c r="J1914" s="4"/>
    </row>
    <row r="1915" spans="10:10" x14ac:dyDescent="0.25">
      <c r="J1915" s="4"/>
    </row>
    <row r="1916" spans="10:10" x14ac:dyDescent="0.25">
      <c r="J1916" s="4"/>
    </row>
    <row r="1917" spans="10:10" x14ac:dyDescent="0.25">
      <c r="J1917" s="4"/>
    </row>
    <row r="1918" spans="10:10" x14ac:dyDescent="0.25">
      <c r="J1918" s="4"/>
    </row>
    <row r="1919" spans="10:10" x14ac:dyDescent="0.25">
      <c r="J1919" s="4"/>
    </row>
    <row r="1920" spans="10:10" x14ac:dyDescent="0.25">
      <c r="J1920" s="4"/>
    </row>
    <row r="1921" spans="10:10" x14ac:dyDescent="0.25">
      <c r="J1921" s="4"/>
    </row>
    <row r="1922" spans="10:10" x14ac:dyDescent="0.25">
      <c r="J1922" s="4"/>
    </row>
    <row r="1923" spans="10:10" x14ac:dyDescent="0.25">
      <c r="J1923" s="4"/>
    </row>
    <row r="1924" spans="10:10" x14ac:dyDescent="0.25">
      <c r="J1924" s="4"/>
    </row>
    <row r="1925" spans="10:10" x14ac:dyDescent="0.25">
      <c r="J1925" s="4"/>
    </row>
    <row r="1926" spans="10:10" x14ac:dyDescent="0.25">
      <c r="J1926" s="4"/>
    </row>
    <row r="1927" spans="10:10" x14ac:dyDescent="0.25">
      <c r="J1927" s="4"/>
    </row>
    <row r="1928" spans="10:10" x14ac:dyDescent="0.25">
      <c r="J1928" s="4"/>
    </row>
    <row r="1929" spans="10:10" x14ac:dyDescent="0.25">
      <c r="J1929" s="4"/>
    </row>
    <row r="1930" spans="10:10" x14ac:dyDescent="0.25">
      <c r="J1930" s="4"/>
    </row>
    <row r="1931" spans="10:10" x14ac:dyDescent="0.25">
      <c r="J1931" s="4"/>
    </row>
    <row r="1932" spans="10:10" x14ac:dyDescent="0.25">
      <c r="J1932" s="4"/>
    </row>
    <row r="1933" spans="10:10" x14ac:dyDescent="0.25">
      <c r="J1933" s="4"/>
    </row>
    <row r="1934" spans="10:10" x14ac:dyDescent="0.25">
      <c r="J1934" s="4"/>
    </row>
    <row r="1935" spans="10:10" x14ac:dyDescent="0.25">
      <c r="J1935" s="4"/>
    </row>
    <row r="1936" spans="10:10" x14ac:dyDescent="0.25">
      <c r="J1936" s="4"/>
    </row>
    <row r="1937" spans="10:10" x14ac:dyDescent="0.25">
      <c r="J1937" s="4"/>
    </row>
    <row r="1938" spans="10:10" x14ac:dyDescent="0.25">
      <c r="J1938" s="4"/>
    </row>
    <row r="1939" spans="10:10" x14ac:dyDescent="0.25">
      <c r="J1939" s="4"/>
    </row>
    <row r="1940" spans="10:10" x14ac:dyDescent="0.25">
      <c r="J1940" s="4"/>
    </row>
    <row r="1941" spans="10:10" x14ac:dyDescent="0.25">
      <c r="J1941" s="4"/>
    </row>
    <row r="1942" spans="10:10" x14ac:dyDescent="0.25">
      <c r="J1942" s="4"/>
    </row>
    <row r="1943" spans="10:10" x14ac:dyDescent="0.25">
      <c r="J1943" s="4"/>
    </row>
    <row r="1944" spans="10:10" x14ac:dyDescent="0.25">
      <c r="J1944" s="4"/>
    </row>
    <row r="1945" spans="10:10" x14ac:dyDescent="0.25">
      <c r="J1945" s="4"/>
    </row>
    <row r="1946" spans="10:10" x14ac:dyDescent="0.25">
      <c r="J1946" s="4"/>
    </row>
    <row r="1947" spans="10:10" x14ac:dyDescent="0.25">
      <c r="J1947" s="4"/>
    </row>
    <row r="1948" spans="10:10" x14ac:dyDescent="0.25">
      <c r="J1948" s="4"/>
    </row>
    <row r="1949" spans="10:10" x14ac:dyDescent="0.25">
      <c r="J1949" s="4"/>
    </row>
    <row r="1950" spans="10:10" x14ac:dyDescent="0.25">
      <c r="J1950" s="4"/>
    </row>
    <row r="1951" spans="10:10" x14ac:dyDescent="0.25">
      <c r="J1951" s="4"/>
    </row>
    <row r="1952" spans="10:10" x14ac:dyDescent="0.25">
      <c r="J1952" s="4"/>
    </row>
    <row r="1953" spans="10:10" x14ac:dyDescent="0.25">
      <c r="J1953" s="4"/>
    </row>
    <row r="1954" spans="10:10" x14ac:dyDescent="0.25">
      <c r="J1954" s="4"/>
    </row>
    <row r="1955" spans="10:10" x14ac:dyDescent="0.25">
      <c r="J1955" s="4"/>
    </row>
    <row r="1956" spans="10:10" x14ac:dyDescent="0.25">
      <c r="J1956" s="4"/>
    </row>
    <row r="1957" spans="10:10" x14ac:dyDescent="0.25">
      <c r="J1957" s="4"/>
    </row>
    <row r="1958" spans="10:10" x14ac:dyDescent="0.25">
      <c r="J1958" s="4"/>
    </row>
    <row r="1959" spans="10:10" x14ac:dyDescent="0.25">
      <c r="J1959" s="4"/>
    </row>
    <row r="1960" spans="10:10" x14ac:dyDescent="0.25">
      <c r="J1960" s="4"/>
    </row>
    <row r="1961" spans="10:10" x14ac:dyDescent="0.25">
      <c r="J1961" s="4"/>
    </row>
    <row r="1962" spans="10:10" x14ac:dyDescent="0.25">
      <c r="J1962" s="4"/>
    </row>
    <row r="1963" spans="10:10" x14ac:dyDescent="0.25">
      <c r="J1963" s="4"/>
    </row>
    <row r="1964" spans="10:10" x14ac:dyDescent="0.25">
      <c r="J1964" s="4"/>
    </row>
    <row r="1965" spans="10:10" x14ac:dyDescent="0.25">
      <c r="J1965" s="4"/>
    </row>
    <row r="1966" spans="10:10" x14ac:dyDescent="0.25">
      <c r="J1966" s="4"/>
    </row>
    <row r="1967" spans="10:10" x14ac:dyDescent="0.25">
      <c r="J1967" s="4"/>
    </row>
    <row r="1968" spans="10:10" x14ac:dyDescent="0.25">
      <c r="J1968" s="4"/>
    </row>
    <row r="1969" spans="10:10" x14ac:dyDescent="0.25">
      <c r="J1969" s="4"/>
    </row>
    <row r="1970" spans="10:10" x14ac:dyDescent="0.25">
      <c r="J1970" s="4"/>
    </row>
    <row r="1971" spans="10:10" x14ac:dyDescent="0.25">
      <c r="J1971" s="4"/>
    </row>
    <row r="1972" spans="10:10" x14ac:dyDescent="0.25">
      <c r="J1972" s="4"/>
    </row>
    <row r="1973" spans="10:10" x14ac:dyDescent="0.25">
      <c r="J1973" s="4"/>
    </row>
    <row r="1974" spans="10:10" x14ac:dyDescent="0.25">
      <c r="J1974" s="4"/>
    </row>
    <row r="1975" spans="10:10" x14ac:dyDescent="0.25">
      <c r="J1975" s="4"/>
    </row>
    <row r="1976" spans="10:10" x14ac:dyDescent="0.25">
      <c r="J1976" s="4"/>
    </row>
    <row r="1977" spans="10:10" x14ac:dyDescent="0.25">
      <c r="J1977" s="4"/>
    </row>
    <row r="1978" spans="10:10" x14ac:dyDescent="0.25">
      <c r="J1978" s="4"/>
    </row>
    <row r="1979" spans="10:10" x14ac:dyDescent="0.25">
      <c r="J1979" s="4"/>
    </row>
    <row r="1980" spans="10:10" x14ac:dyDescent="0.25">
      <c r="J1980" s="4"/>
    </row>
    <row r="1981" spans="10:10" x14ac:dyDescent="0.25">
      <c r="J1981" s="4"/>
    </row>
    <row r="1982" spans="10:10" x14ac:dyDescent="0.25">
      <c r="J1982" s="4"/>
    </row>
    <row r="1983" spans="10:10" x14ac:dyDescent="0.25">
      <c r="J1983" s="4"/>
    </row>
    <row r="1984" spans="10:10" x14ac:dyDescent="0.25">
      <c r="J1984" s="4"/>
    </row>
    <row r="1985" spans="10:10" x14ac:dyDescent="0.25">
      <c r="J1985" s="4"/>
    </row>
    <row r="1986" spans="10:10" x14ac:dyDescent="0.25">
      <c r="J1986" s="4"/>
    </row>
    <row r="1987" spans="10:10" x14ac:dyDescent="0.25">
      <c r="J1987" s="4"/>
    </row>
    <row r="1988" spans="10:10" x14ac:dyDescent="0.25">
      <c r="J1988" s="4"/>
    </row>
    <row r="1989" spans="10:10" x14ac:dyDescent="0.25">
      <c r="J1989" s="4"/>
    </row>
    <row r="1990" spans="10:10" x14ac:dyDescent="0.25">
      <c r="J1990" s="4"/>
    </row>
    <row r="1991" spans="10:10" x14ac:dyDescent="0.25">
      <c r="J1991" s="4"/>
    </row>
    <row r="1992" spans="10:10" x14ac:dyDescent="0.25">
      <c r="J1992" s="4"/>
    </row>
    <row r="1993" spans="10:10" x14ac:dyDescent="0.25">
      <c r="J1993" s="4"/>
    </row>
    <row r="1994" spans="10:10" x14ac:dyDescent="0.25">
      <c r="J1994" s="4"/>
    </row>
    <row r="1995" spans="10:10" x14ac:dyDescent="0.25">
      <c r="J1995" s="4"/>
    </row>
    <row r="1996" spans="10:10" x14ac:dyDescent="0.25">
      <c r="J1996" s="4"/>
    </row>
    <row r="1997" spans="10:10" x14ac:dyDescent="0.25">
      <c r="J1997" s="4"/>
    </row>
    <row r="1998" spans="10:10" x14ac:dyDescent="0.25">
      <c r="J1998" s="4"/>
    </row>
    <row r="1999" spans="10:10" x14ac:dyDescent="0.25">
      <c r="J1999" s="4"/>
    </row>
    <row r="2000" spans="10:10" x14ac:dyDescent="0.25">
      <c r="J2000" s="4"/>
    </row>
    <row r="2001" spans="10:10" x14ac:dyDescent="0.25">
      <c r="J2001" s="4"/>
    </row>
    <row r="2002" spans="10:10" x14ac:dyDescent="0.25">
      <c r="J2002" s="4"/>
    </row>
    <row r="2003" spans="10:10" x14ac:dyDescent="0.25">
      <c r="J2003" s="4"/>
    </row>
    <row r="2004" spans="10:10" x14ac:dyDescent="0.25">
      <c r="J2004" s="4"/>
    </row>
    <row r="2005" spans="10:10" x14ac:dyDescent="0.25">
      <c r="J2005" s="4"/>
    </row>
    <row r="2006" spans="10:10" x14ac:dyDescent="0.25">
      <c r="J2006" s="4"/>
    </row>
    <row r="2007" spans="10:10" x14ac:dyDescent="0.25">
      <c r="J2007" s="4"/>
    </row>
    <row r="2008" spans="10:10" x14ac:dyDescent="0.25">
      <c r="J2008" s="4"/>
    </row>
    <row r="2009" spans="10:10" x14ac:dyDescent="0.25">
      <c r="J2009" s="4"/>
    </row>
    <row r="2010" spans="10:10" x14ac:dyDescent="0.25">
      <c r="J2010" s="4"/>
    </row>
    <row r="2011" spans="10:10" x14ac:dyDescent="0.25">
      <c r="J2011" s="4"/>
    </row>
    <row r="2012" spans="10:10" x14ac:dyDescent="0.25">
      <c r="J2012" s="4"/>
    </row>
    <row r="2013" spans="10:10" x14ac:dyDescent="0.25">
      <c r="J2013" s="4"/>
    </row>
    <row r="2014" spans="10:10" x14ac:dyDescent="0.25">
      <c r="J2014" s="4"/>
    </row>
    <row r="2015" spans="10:10" x14ac:dyDescent="0.25">
      <c r="J2015" s="4"/>
    </row>
    <row r="2016" spans="10:10" x14ac:dyDescent="0.25">
      <c r="J2016" s="4"/>
    </row>
    <row r="2017" spans="10:10" x14ac:dyDescent="0.25">
      <c r="J2017" s="4"/>
    </row>
    <row r="2018" spans="10:10" x14ac:dyDescent="0.25">
      <c r="J2018" s="4"/>
    </row>
    <row r="2019" spans="10:10" x14ac:dyDescent="0.25">
      <c r="J2019" s="4"/>
    </row>
    <row r="2020" spans="10:10" x14ac:dyDescent="0.25">
      <c r="J2020" s="4"/>
    </row>
    <row r="2021" spans="10:10" x14ac:dyDescent="0.25">
      <c r="J2021" s="4"/>
    </row>
    <row r="2022" spans="10:10" x14ac:dyDescent="0.25">
      <c r="J2022" s="4"/>
    </row>
    <row r="2023" spans="10:10" x14ac:dyDescent="0.25">
      <c r="J2023" s="4"/>
    </row>
    <row r="2024" spans="10:10" x14ac:dyDescent="0.25">
      <c r="J2024" s="4"/>
    </row>
    <row r="2025" spans="10:10" x14ac:dyDescent="0.25">
      <c r="J2025" s="4"/>
    </row>
    <row r="2026" spans="10:10" x14ac:dyDescent="0.25">
      <c r="J2026" s="4"/>
    </row>
    <row r="2027" spans="10:10" x14ac:dyDescent="0.25">
      <c r="J2027" s="4"/>
    </row>
    <row r="2028" spans="10:10" x14ac:dyDescent="0.25">
      <c r="J2028" s="4"/>
    </row>
    <row r="2029" spans="10:10" x14ac:dyDescent="0.25">
      <c r="J2029" s="4"/>
    </row>
    <row r="2030" spans="10:10" x14ac:dyDescent="0.25">
      <c r="J2030" s="4"/>
    </row>
    <row r="2031" spans="10:10" x14ac:dyDescent="0.25">
      <c r="J2031" s="4"/>
    </row>
    <row r="2032" spans="10:10" x14ac:dyDescent="0.25">
      <c r="J2032" s="4"/>
    </row>
    <row r="2033" spans="10:10" x14ac:dyDescent="0.25">
      <c r="J2033" s="4"/>
    </row>
    <row r="2034" spans="10:10" x14ac:dyDescent="0.25">
      <c r="J2034" s="4"/>
    </row>
    <row r="2035" spans="10:10" x14ac:dyDescent="0.25">
      <c r="J2035" s="4"/>
    </row>
    <row r="2036" spans="10:10" x14ac:dyDescent="0.25">
      <c r="J2036" s="4"/>
    </row>
    <row r="2037" spans="10:10" x14ac:dyDescent="0.25">
      <c r="J2037" s="4"/>
    </row>
    <row r="2038" spans="10:10" x14ac:dyDescent="0.25">
      <c r="J2038" s="4"/>
    </row>
    <row r="2039" spans="10:10" x14ac:dyDescent="0.25">
      <c r="J2039" s="4"/>
    </row>
    <row r="2040" spans="10:10" x14ac:dyDescent="0.25">
      <c r="J2040" s="4"/>
    </row>
    <row r="2041" spans="10:10" x14ac:dyDescent="0.25">
      <c r="J2041" s="4"/>
    </row>
    <row r="2042" spans="10:10" x14ac:dyDescent="0.25">
      <c r="J2042" s="4"/>
    </row>
    <row r="2043" spans="10:10" x14ac:dyDescent="0.25">
      <c r="J2043" s="4"/>
    </row>
    <row r="2044" spans="10:10" x14ac:dyDescent="0.25">
      <c r="J2044" s="4"/>
    </row>
    <row r="2045" spans="10:10" x14ac:dyDescent="0.25">
      <c r="J2045" s="4"/>
    </row>
    <row r="2046" spans="10:10" x14ac:dyDescent="0.25">
      <c r="J2046" s="4"/>
    </row>
    <row r="2047" spans="10:10" x14ac:dyDescent="0.25">
      <c r="J2047" s="4"/>
    </row>
    <row r="2048" spans="10:10" x14ac:dyDescent="0.25">
      <c r="J2048" s="4"/>
    </row>
    <row r="2049" spans="10:10" x14ac:dyDescent="0.25">
      <c r="J2049" s="4"/>
    </row>
    <row r="2050" spans="10:10" x14ac:dyDescent="0.25">
      <c r="J2050" s="4"/>
    </row>
    <row r="2051" spans="10:10" x14ac:dyDescent="0.25">
      <c r="J2051" s="4"/>
    </row>
    <row r="2052" spans="10:10" x14ac:dyDescent="0.25">
      <c r="J2052" s="4"/>
    </row>
    <row r="2053" spans="10:10" x14ac:dyDescent="0.25">
      <c r="J2053" s="4"/>
    </row>
    <row r="2054" spans="10:10" x14ac:dyDescent="0.25">
      <c r="J2054" s="4"/>
    </row>
    <row r="2055" spans="10:10" x14ac:dyDescent="0.25">
      <c r="J2055" s="4"/>
    </row>
    <row r="2056" spans="10:10" x14ac:dyDescent="0.25">
      <c r="J2056" s="4"/>
    </row>
    <row r="2057" spans="10:10" x14ac:dyDescent="0.25">
      <c r="J2057" s="4"/>
    </row>
    <row r="2058" spans="10:10" x14ac:dyDescent="0.25">
      <c r="J2058" s="4"/>
    </row>
    <row r="2059" spans="10:10" x14ac:dyDescent="0.25">
      <c r="J2059" s="4"/>
    </row>
    <row r="2060" spans="10:10" x14ac:dyDescent="0.25">
      <c r="J2060" s="4"/>
    </row>
    <row r="2061" spans="10:10" x14ac:dyDescent="0.25">
      <c r="J2061" s="4"/>
    </row>
    <row r="2062" spans="10:10" x14ac:dyDescent="0.25">
      <c r="J2062" s="4"/>
    </row>
    <row r="2063" spans="10:10" x14ac:dyDescent="0.25">
      <c r="J2063" s="4"/>
    </row>
    <row r="2064" spans="10:10" x14ac:dyDescent="0.25">
      <c r="J2064" s="4"/>
    </row>
    <row r="2065" spans="10:10" x14ac:dyDescent="0.25">
      <c r="J2065" s="4"/>
    </row>
    <row r="2066" spans="10:10" x14ac:dyDescent="0.25">
      <c r="J2066" s="4"/>
    </row>
    <row r="2067" spans="10:10" x14ac:dyDescent="0.25">
      <c r="J2067" s="4"/>
    </row>
    <row r="2068" spans="10:10" x14ac:dyDescent="0.25">
      <c r="J2068" s="4"/>
    </row>
    <row r="2069" spans="10:10" x14ac:dyDescent="0.25">
      <c r="J2069" s="4"/>
    </row>
    <row r="2070" spans="10:10" x14ac:dyDescent="0.25">
      <c r="J2070" s="4"/>
    </row>
    <row r="2071" spans="10:10" x14ac:dyDescent="0.25">
      <c r="J2071" s="4"/>
    </row>
    <row r="2072" spans="10:10" x14ac:dyDescent="0.25">
      <c r="J2072" s="4"/>
    </row>
    <row r="2073" spans="10:10" x14ac:dyDescent="0.25">
      <c r="J2073" s="4"/>
    </row>
    <row r="2074" spans="10:10" x14ac:dyDescent="0.25">
      <c r="J2074" s="4"/>
    </row>
    <row r="2075" spans="10:10" x14ac:dyDescent="0.25">
      <c r="J2075" s="4"/>
    </row>
    <row r="2076" spans="10:10" x14ac:dyDescent="0.25">
      <c r="J2076" s="4"/>
    </row>
    <row r="2077" spans="10:10" x14ac:dyDescent="0.25">
      <c r="J2077" s="4"/>
    </row>
    <row r="2078" spans="10:10" x14ac:dyDescent="0.25">
      <c r="J2078" s="4"/>
    </row>
    <row r="2079" spans="10:10" x14ac:dyDescent="0.25">
      <c r="J2079" s="4"/>
    </row>
    <row r="2080" spans="10:10" x14ac:dyDescent="0.25">
      <c r="J2080" s="4"/>
    </row>
    <row r="2081" spans="10:10" x14ac:dyDescent="0.25">
      <c r="J2081" s="4"/>
    </row>
    <row r="2082" spans="10:10" x14ac:dyDescent="0.25">
      <c r="J2082" s="4"/>
    </row>
    <row r="2083" spans="10:10" x14ac:dyDescent="0.25">
      <c r="J2083" s="4"/>
    </row>
    <row r="2084" spans="10:10" x14ac:dyDescent="0.25">
      <c r="J2084" s="4"/>
    </row>
    <row r="2085" spans="10:10" x14ac:dyDescent="0.25">
      <c r="J2085" s="4"/>
    </row>
    <row r="2086" spans="10:10" x14ac:dyDescent="0.25">
      <c r="J2086" s="4"/>
    </row>
    <row r="2087" spans="10:10" x14ac:dyDescent="0.25">
      <c r="J2087" s="4"/>
    </row>
    <row r="2088" spans="10:10" x14ac:dyDescent="0.25">
      <c r="J2088" s="4"/>
    </row>
    <row r="2089" spans="10:10" x14ac:dyDescent="0.25">
      <c r="J2089" s="4"/>
    </row>
    <row r="2090" spans="10:10" x14ac:dyDescent="0.25">
      <c r="J2090" s="4"/>
    </row>
    <row r="2091" spans="10:10" x14ac:dyDescent="0.25">
      <c r="J2091" s="4"/>
    </row>
    <row r="2092" spans="10:10" x14ac:dyDescent="0.25">
      <c r="J2092" s="4"/>
    </row>
    <row r="2093" spans="10:10" x14ac:dyDescent="0.25">
      <c r="J2093" s="4"/>
    </row>
    <row r="2094" spans="10:10" x14ac:dyDescent="0.25">
      <c r="J2094" s="4"/>
    </row>
    <row r="2095" spans="10:10" x14ac:dyDescent="0.25">
      <c r="J2095" s="4"/>
    </row>
    <row r="2096" spans="10:10" x14ac:dyDescent="0.25">
      <c r="J2096" s="4"/>
    </row>
    <row r="2097" spans="10:10" x14ac:dyDescent="0.25">
      <c r="J2097" s="4"/>
    </row>
    <row r="2098" spans="10:10" x14ac:dyDescent="0.25">
      <c r="J2098" s="4"/>
    </row>
    <row r="2099" spans="10:10" x14ac:dyDescent="0.25">
      <c r="J2099" s="4"/>
    </row>
    <row r="2100" spans="10:10" x14ac:dyDescent="0.25">
      <c r="J2100" s="4"/>
    </row>
    <row r="2101" spans="10:10" x14ac:dyDescent="0.25">
      <c r="J2101" s="4"/>
    </row>
    <row r="2102" spans="10:10" x14ac:dyDescent="0.25">
      <c r="J2102" s="4"/>
    </row>
    <row r="2103" spans="10:10" x14ac:dyDescent="0.25">
      <c r="J2103" s="4"/>
    </row>
    <row r="2104" spans="10:10" x14ac:dyDescent="0.25">
      <c r="J2104" s="4"/>
    </row>
    <row r="2105" spans="10:10" x14ac:dyDescent="0.25">
      <c r="J2105" s="4"/>
    </row>
    <row r="2106" spans="10:10" x14ac:dyDescent="0.25">
      <c r="J2106" s="4"/>
    </row>
    <row r="2107" spans="10:10" x14ac:dyDescent="0.25">
      <c r="J2107" s="4"/>
    </row>
    <row r="2108" spans="10:10" x14ac:dyDescent="0.25">
      <c r="J2108" s="4"/>
    </row>
    <row r="2109" spans="10:10" x14ac:dyDescent="0.25">
      <c r="J2109" s="4"/>
    </row>
    <row r="2110" spans="10:10" x14ac:dyDescent="0.25">
      <c r="J2110" s="4"/>
    </row>
    <row r="2111" spans="10:10" x14ac:dyDescent="0.25">
      <c r="J2111" s="4"/>
    </row>
    <row r="2112" spans="10:10" x14ac:dyDescent="0.25">
      <c r="J2112" s="4"/>
    </row>
    <row r="2113" spans="10:10" x14ac:dyDescent="0.25">
      <c r="J2113" s="4"/>
    </row>
    <row r="2114" spans="10:10" x14ac:dyDescent="0.25">
      <c r="J2114" s="4"/>
    </row>
    <row r="2115" spans="10:10" x14ac:dyDescent="0.25">
      <c r="J2115" s="4"/>
    </row>
    <row r="2116" spans="10:10" x14ac:dyDescent="0.25">
      <c r="J2116" s="4"/>
    </row>
    <row r="2117" spans="10:10" x14ac:dyDescent="0.25">
      <c r="J2117" s="4"/>
    </row>
    <row r="2118" spans="10:10" x14ac:dyDescent="0.25">
      <c r="J2118" s="4"/>
    </row>
    <row r="2119" spans="10:10" x14ac:dyDescent="0.25">
      <c r="J2119" s="4"/>
    </row>
    <row r="2120" spans="10:10" x14ac:dyDescent="0.25">
      <c r="J2120" s="4"/>
    </row>
    <row r="2121" spans="10:10" x14ac:dyDescent="0.25">
      <c r="J2121" s="4"/>
    </row>
    <row r="2122" spans="10:10" x14ac:dyDescent="0.25">
      <c r="J2122" s="4"/>
    </row>
    <row r="2123" spans="10:10" x14ac:dyDescent="0.25">
      <c r="J2123" s="4"/>
    </row>
    <row r="2124" spans="10:10" x14ac:dyDescent="0.25">
      <c r="J2124" s="4"/>
    </row>
    <row r="2125" spans="10:10" x14ac:dyDescent="0.25">
      <c r="J2125" s="4"/>
    </row>
    <row r="2126" spans="10:10" x14ac:dyDescent="0.25">
      <c r="J2126" s="4"/>
    </row>
    <row r="2127" spans="10:10" x14ac:dyDescent="0.25">
      <c r="J2127" s="4"/>
    </row>
    <row r="2128" spans="10:10" x14ac:dyDescent="0.25">
      <c r="J2128" s="4"/>
    </row>
    <row r="2129" spans="10:10" x14ac:dyDescent="0.25">
      <c r="J2129" s="4"/>
    </row>
    <row r="2130" spans="10:10" x14ac:dyDescent="0.25">
      <c r="J2130" s="4"/>
    </row>
    <row r="2131" spans="10:10" x14ac:dyDescent="0.25">
      <c r="J2131" s="4"/>
    </row>
    <row r="2132" spans="10:10" x14ac:dyDescent="0.25">
      <c r="J2132" s="4"/>
    </row>
    <row r="2133" spans="10:10" x14ac:dyDescent="0.25">
      <c r="J2133" s="4"/>
    </row>
    <row r="2134" spans="10:10" x14ac:dyDescent="0.25">
      <c r="J2134" s="4"/>
    </row>
    <row r="2135" spans="10:10" x14ac:dyDescent="0.25">
      <c r="J2135" s="4"/>
    </row>
    <row r="2136" spans="10:10" x14ac:dyDescent="0.25">
      <c r="J2136" s="4"/>
    </row>
    <row r="2137" spans="10:10" x14ac:dyDescent="0.25">
      <c r="J2137" s="4"/>
    </row>
    <row r="2138" spans="10:10" x14ac:dyDescent="0.25">
      <c r="J2138" s="4"/>
    </row>
    <row r="2139" spans="10:10" x14ac:dyDescent="0.25">
      <c r="J2139" s="4"/>
    </row>
    <row r="2140" spans="10:10" x14ac:dyDescent="0.25">
      <c r="J2140" s="4"/>
    </row>
    <row r="2141" spans="10:10" x14ac:dyDescent="0.25">
      <c r="J2141" s="4"/>
    </row>
    <row r="2142" spans="10:10" x14ac:dyDescent="0.25">
      <c r="J2142" s="4"/>
    </row>
    <row r="2143" spans="10:10" x14ac:dyDescent="0.25">
      <c r="J2143" s="4"/>
    </row>
    <row r="2144" spans="10:10" x14ac:dyDescent="0.25">
      <c r="J2144" s="4"/>
    </row>
    <row r="2145" spans="10:10" x14ac:dyDescent="0.25">
      <c r="J2145" s="4"/>
    </row>
    <row r="2146" spans="10:10" x14ac:dyDescent="0.25">
      <c r="J2146" s="4"/>
    </row>
    <row r="2147" spans="10:10" x14ac:dyDescent="0.25">
      <c r="J2147" s="4"/>
    </row>
    <row r="2148" spans="10:10" x14ac:dyDescent="0.25">
      <c r="J2148" s="4"/>
    </row>
    <row r="2149" spans="10:10" x14ac:dyDescent="0.25">
      <c r="J2149" s="4"/>
    </row>
    <row r="2150" spans="10:10" x14ac:dyDescent="0.25">
      <c r="J2150" s="4"/>
    </row>
    <row r="2151" spans="10:10" x14ac:dyDescent="0.25">
      <c r="J2151" s="4"/>
    </row>
    <row r="2152" spans="10:10" x14ac:dyDescent="0.25">
      <c r="J2152" s="4"/>
    </row>
    <row r="2153" spans="10:10" x14ac:dyDescent="0.25">
      <c r="J2153" s="4"/>
    </row>
    <row r="2154" spans="10:10" x14ac:dyDescent="0.25">
      <c r="J2154" s="4"/>
    </row>
    <row r="2155" spans="10:10" x14ac:dyDescent="0.25">
      <c r="J2155" s="4"/>
    </row>
    <row r="2156" spans="10:10" x14ac:dyDescent="0.25">
      <c r="J2156" s="4"/>
    </row>
    <row r="2157" spans="10:10" x14ac:dyDescent="0.25">
      <c r="J2157" s="4"/>
    </row>
    <row r="2158" spans="10:10" x14ac:dyDescent="0.25">
      <c r="J2158" s="4"/>
    </row>
    <row r="2159" spans="10:10" x14ac:dyDescent="0.25">
      <c r="J2159" s="4"/>
    </row>
    <row r="2160" spans="10:10" x14ac:dyDescent="0.25">
      <c r="J2160" s="4"/>
    </row>
    <row r="2161" spans="10:10" x14ac:dyDescent="0.25">
      <c r="J2161" s="4"/>
    </row>
    <row r="2162" spans="10:10" x14ac:dyDescent="0.25">
      <c r="J2162" s="4"/>
    </row>
    <row r="2163" spans="10:10" x14ac:dyDescent="0.25">
      <c r="J2163" s="4"/>
    </row>
    <row r="2164" spans="10:10" x14ac:dyDescent="0.25">
      <c r="J2164" s="4"/>
    </row>
    <row r="2165" spans="10:10" x14ac:dyDescent="0.25">
      <c r="J2165" s="4"/>
    </row>
    <row r="2166" spans="10:10" x14ac:dyDescent="0.25">
      <c r="J2166" s="4"/>
    </row>
    <row r="2167" spans="10:10" x14ac:dyDescent="0.25">
      <c r="J2167" s="4"/>
    </row>
    <row r="2168" spans="10:10" x14ac:dyDescent="0.25">
      <c r="J2168" s="4"/>
    </row>
    <row r="2169" spans="10:10" x14ac:dyDescent="0.25">
      <c r="J2169" s="4"/>
    </row>
    <row r="2170" spans="10:10" x14ac:dyDescent="0.25">
      <c r="J2170" s="4"/>
    </row>
    <row r="2171" spans="10:10" x14ac:dyDescent="0.25">
      <c r="J2171" s="4"/>
    </row>
    <row r="2172" spans="10:10" x14ac:dyDescent="0.25">
      <c r="J2172" s="4"/>
    </row>
    <row r="2173" spans="10:10" x14ac:dyDescent="0.25">
      <c r="J2173" s="4"/>
    </row>
    <row r="2174" spans="10:10" x14ac:dyDescent="0.25">
      <c r="J2174" s="4"/>
    </row>
    <row r="2175" spans="10:10" x14ac:dyDescent="0.25">
      <c r="J2175" s="4"/>
    </row>
    <row r="2176" spans="10:10" x14ac:dyDescent="0.25">
      <c r="J2176" s="4"/>
    </row>
    <row r="2177" spans="10:10" x14ac:dyDescent="0.25">
      <c r="J2177" s="4"/>
    </row>
    <row r="2178" spans="10:10" x14ac:dyDescent="0.25">
      <c r="J2178" s="4"/>
    </row>
    <row r="2179" spans="10:10" x14ac:dyDescent="0.25">
      <c r="J2179" s="4"/>
    </row>
    <row r="2180" spans="10:10" x14ac:dyDescent="0.25">
      <c r="J2180" s="4"/>
    </row>
    <row r="2181" spans="10:10" x14ac:dyDescent="0.25">
      <c r="J2181" s="4"/>
    </row>
    <row r="2182" spans="10:10" x14ac:dyDescent="0.25">
      <c r="J2182" s="4"/>
    </row>
    <row r="2183" spans="10:10" x14ac:dyDescent="0.25">
      <c r="J2183" s="4"/>
    </row>
    <row r="2184" spans="10:10" x14ac:dyDescent="0.25">
      <c r="J2184" s="4"/>
    </row>
    <row r="2185" spans="10:10" x14ac:dyDescent="0.25">
      <c r="J2185" s="4"/>
    </row>
    <row r="2186" spans="10:10" x14ac:dyDescent="0.25">
      <c r="J2186" s="4"/>
    </row>
    <row r="2187" spans="10:10" x14ac:dyDescent="0.25">
      <c r="J2187" s="4"/>
    </row>
    <row r="2188" spans="10:10" x14ac:dyDescent="0.25">
      <c r="J2188" s="4"/>
    </row>
    <row r="2189" spans="10:10" x14ac:dyDescent="0.25">
      <c r="J2189" s="4"/>
    </row>
    <row r="2190" spans="10:10" x14ac:dyDescent="0.25">
      <c r="J2190" s="4"/>
    </row>
    <row r="2191" spans="10:10" x14ac:dyDescent="0.25">
      <c r="J2191" s="4"/>
    </row>
    <row r="2192" spans="10:10" x14ac:dyDescent="0.25">
      <c r="J2192" s="4"/>
    </row>
    <row r="2193" spans="10:10" x14ac:dyDescent="0.25">
      <c r="J2193" s="4"/>
    </row>
    <row r="2194" spans="10:10" x14ac:dyDescent="0.25">
      <c r="J2194" s="4"/>
    </row>
    <row r="2195" spans="10:10" x14ac:dyDescent="0.25">
      <c r="J2195" s="4"/>
    </row>
    <row r="2196" spans="10:10" x14ac:dyDescent="0.25">
      <c r="J2196" s="4"/>
    </row>
    <row r="2197" spans="10:10" x14ac:dyDescent="0.25">
      <c r="J2197" s="4"/>
    </row>
    <row r="2198" spans="10:10" x14ac:dyDescent="0.25">
      <c r="J2198" s="4"/>
    </row>
    <row r="2199" spans="10:10" x14ac:dyDescent="0.25">
      <c r="J2199" s="4"/>
    </row>
    <row r="2200" spans="10:10" x14ac:dyDescent="0.25">
      <c r="J2200" s="4"/>
    </row>
    <row r="2201" spans="10:10" x14ac:dyDescent="0.25">
      <c r="J2201" s="4"/>
    </row>
    <row r="2202" spans="10:10" x14ac:dyDescent="0.25">
      <c r="J2202" s="4"/>
    </row>
    <row r="2203" spans="10:10" x14ac:dyDescent="0.25">
      <c r="J2203" s="4"/>
    </row>
    <row r="2204" spans="10:10" x14ac:dyDescent="0.25">
      <c r="J2204" s="4"/>
    </row>
    <row r="2205" spans="10:10" x14ac:dyDescent="0.25">
      <c r="J2205" s="4"/>
    </row>
    <row r="2206" spans="10:10" x14ac:dyDescent="0.25">
      <c r="J2206" s="4"/>
    </row>
    <row r="2207" spans="10:10" x14ac:dyDescent="0.25">
      <c r="J2207" s="4"/>
    </row>
    <row r="2208" spans="10:10" x14ac:dyDescent="0.25">
      <c r="J2208" s="4"/>
    </row>
    <row r="2209" spans="10:10" x14ac:dyDescent="0.25">
      <c r="J2209" s="4"/>
    </row>
    <row r="2210" spans="10:10" x14ac:dyDescent="0.25">
      <c r="J2210" s="4"/>
    </row>
    <row r="2211" spans="10:10" x14ac:dyDescent="0.25">
      <c r="J2211" s="4"/>
    </row>
    <row r="2212" spans="10:10" x14ac:dyDescent="0.25">
      <c r="J2212" s="4"/>
    </row>
    <row r="2213" spans="10:10" x14ac:dyDescent="0.25">
      <c r="J2213" s="4"/>
    </row>
    <row r="2214" spans="10:10" x14ac:dyDescent="0.25">
      <c r="J2214" s="4"/>
    </row>
    <row r="2215" spans="10:10" x14ac:dyDescent="0.25">
      <c r="J2215" s="4"/>
    </row>
    <row r="2216" spans="10:10" x14ac:dyDescent="0.25">
      <c r="J2216" s="4"/>
    </row>
    <row r="2217" spans="10:10" x14ac:dyDescent="0.25">
      <c r="J2217" s="4"/>
    </row>
    <row r="2218" spans="10:10" x14ac:dyDescent="0.25">
      <c r="J2218" s="4"/>
    </row>
    <row r="2219" spans="10:10" x14ac:dyDescent="0.25">
      <c r="J2219" s="4"/>
    </row>
    <row r="2220" spans="10:10" x14ac:dyDescent="0.25">
      <c r="J2220" s="4"/>
    </row>
    <row r="2221" spans="10:10" x14ac:dyDescent="0.25">
      <c r="J2221" s="4"/>
    </row>
    <row r="2222" spans="10:10" x14ac:dyDescent="0.25">
      <c r="J2222" s="4"/>
    </row>
    <row r="2223" spans="10:10" x14ac:dyDescent="0.25">
      <c r="J2223" s="4"/>
    </row>
    <row r="2224" spans="10:10" x14ac:dyDescent="0.25">
      <c r="J2224" s="4"/>
    </row>
    <row r="2225" spans="10:10" x14ac:dyDescent="0.25">
      <c r="J2225" s="4"/>
    </row>
    <row r="2226" spans="10:10" x14ac:dyDescent="0.25">
      <c r="J2226" s="4"/>
    </row>
    <row r="2227" spans="10:10" x14ac:dyDescent="0.25">
      <c r="J2227" s="4"/>
    </row>
    <row r="2228" spans="10:10" x14ac:dyDescent="0.25">
      <c r="J2228" s="4"/>
    </row>
    <row r="2229" spans="10:10" x14ac:dyDescent="0.25">
      <c r="J2229" s="4"/>
    </row>
    <row r="2230" spans="10:10" x14ac:dyDescent="0.25">
      <c r="J2230" s="4"/>
    </row>
    <row r="2231" spans="10:10" x14ac:dyDescent="0.25">
      <c r="J2231" s="4"/>
    </row>
    <row r="2232" spans="10:10" x14ac:dyDescent="0.25">
      <c r="J2232" s="4"/>
    </row>
    <row r="2233" spans="10:10" x14ac:dyDescent="0.25">
      <c r="J2233" s="4"/>
    </row>
    <row r="2234" spans="10:10" x14ac:dyDescent="0.25">
      <c r="J2234" s="4"/>
    </row>
    <row r="2235" spans="10:10" x14ac:dyDescent="0.25">
      <c r="J2235" s="4"/>
    </row>
    <row r="2236" spans="10:10" x14ac:dyDescent="0.25">
      <c r="J2236" s="4"/>
    </row>
    <row r="2237" spans="10:10" x14ac:dyDescent="0.25">
      <c r="J2237" s="4"/>
    </row>
    <row r="2238" spans="10:10" x14ac:dyDescent="0.25">
      <c r="J2238" s="4"/>
    </row>
    <row r="2239" spans="10:10" x14ac:dyDescent="0.25">
      <c r="J2239" s="4"/>
    </row>
    <row r="2240" spans="10:10" x14ac:dyDescent="0.25">
      <c r="J2240" s="4"/>
    </row>
    <row r="2241" spans="10:10" x14ac:dyDescent="0.25">
      <c r="J2241" s="4"/>
    </row>
    <row r="2242" spans="10:10" x14ac:dyDescent="0.25">
      <c r="J2242" s="4"/>
    </row>
    <row r="2243" spans="10:10" x14ac:dyDescent="0.25">
      <c r="J2243" s="4"/>
    </row>
    <row r="2244" spans="10:10" x14ac:dyDescent="0.25">
      <c r="J2244" s="4"/>
    </row>
    <row r="2245" spans="10:10" x14ac:dyDescent="0.25">
      <c r="J2245" s="4"/>
    </row>
    <row r="2246" spans="10:10" x14ac:dyDescent="0.25">
      <c r="J2246" s="4"/>
    </row>
    <row r="2247" spans="10:10" x14ac:dyDescent="0.25">
      <c r="J2247" s="4"/>
    </row>
    <row r="2248" spans="10:10" x14ac:dyDescent="0.25">
      <c r="J2248" s="4"/>
    </row>
    <row r="2249" spans="10:10" x14ac:dyDescent="0.25">
      <c r="J2249" s="4"/>
    </row>
    <row r="2250" spans="10:10" x14ac:dyDescent="0.25">
      <c r="J2250" s="4"/>
    </row>
    <row r="2251" spans="10:10" x14ac:dyDescent="0.25">
      <c r="J2251" s="4"/>
    </row>
    <row r="2252" spans="10:10" x14ac:dyDescent="0.25">
      <c r="J2252" s="4"/>
    </row>
    <row r="2253" spans="10:10" x14ac:dyDescent="0.25">
      <c r="J2253" s="4"/>
    </row>
    <row r="2254" spans="10:10" x14ac:dyDescent="0.25">
      <c r="J2254" s="4"/>
    </row>
    <row r="2255" spans="10:10" x14ac:dyDescent="0.25">
      <c r="J2255" s="4"/>
    </row>
    <row r="2256" spans="10:10" x14ac:dyDescent="0.25">
      <c r="J2256" s="4"/>
    </row>
    <row r="2257" spans="10:10" x14ac:dyDescent="0.25">
      <c r="J2257" s="4"/>
    </row>
    <row r="2258" spans="10:10" x14ac:dyDescent="0.25">
      <c r="J2258" s="4"/>
    </row>
    <row r="2259" spans="10:10" x14ac:dyDescent="0.25">
      <c r="J2259" s="4"/>
    </row>
    <row r="2260" spans="10:10" x14ac:dyDescent="0.25">
      <c r="J2260" s="4"/>
    </row>
    <row r="2261" spans="10:10" x14ac:dyDescent="0.25">
      <c r="J2261" s="4"/>
    </row>
    <row r="2262" spans="10:10" x14ac:dyDescent="0.25">
      <c r="J2262" s="4"/>
    </row>
    <row r="2263" spans="10:10" x14ac:dyDescent="0.25">
      <c r="J2263" s="4"/>
    </row>
    <row r="2264" spans="10:10" x14ac:dyDescent="0.25">
      <c r="J2264" s="4"/>
    </row>
    <row r="2265" spans="10:10" x14ac:dyDescent="0.25">
      <c r="J2265" s="4"/>
    </row>
    <row r="2266" spans="10:10" x14ac:dyDescent="0.25">
      <c r="J2266" s="4"/>
    </row>
    <row r="2267" spans="10:10" x14ac:dyDescent="0.25">
      <c r="J2267" s="4"/>
    </row>
    <row r="2268" spans="10:10" x14ac:dyDescent="0.25">
      <c r="J2268" s="4"/>
    </row>
    <row r="2269" spans="10:10" x14ac:dyDescent="0.25">
      <c r="J2269" s="4"/>
    </row>
    <row r="2270" spans="10:10" x14ac:dyDescent="0.25">
      <c r="J2270" s="4"/>
    </row>
    <row r="2271" spans="10:10" x14ac:dyDescent="0.25">
      <c r="J2271" s="4"/>
    </row>
    <row r="2272" spans="10:10" x14ac:dyDescent="0.25">
      <c r="J2272" s="4"/>
    </row>
    <row r="2273" spans="10:10" x14ac:dyDescent="0.25">
      <c r="J2273" s="4"/>
    </row>
    <row r="2274" spans="10:10" x14ac:dyDescent="0.25">
      <c r="J2274" s="4"/>
    </row>
    <row r="2275" spans="10:10" x14ac:dyDescent="0.25">
      <c r="J2275" s="4"/>
    </row>
    <row r="2276" spans="10:10" x14ac:dyDescent="0.25">
      <c r="J2276" s="4"/>
    </row>
    <row r="2277" spans="10:10" x14ac:dyDescent="0.25">
      <c r="J2277" s="4"/>
    </row>
    <row r="2278" spans="10:10" x14ac:dyDescent="0.25">
      <c r="J2278" s="4"/>
    </row>
    <row r="2279" spans="10:10" x14ac:dyDescent="0.25">
      <c r="J2279" s="4"/>
    </row>
    <row r="2280" spans="10:10" x14ac:dyDescent="0.25">
      <c r="J2280" s="4"/>
    </row>
    <row r="2281" spans="10:10" x14ac:dyDescent="0.25">
      <c r="J2281" s="4"/>
    </row>
    <row r="2282" spans="10:10" x14ac:dyDescent="0.25">
      <c r="J2282" s="4"/>
    </row>
    <row r="2283" spans="10:10" x14ac:dyDescent="0.25">
      <c r="J2283" s="4"/>
    </row>
    <row r="2284" spans="10:10" x14ac:dyDescent="0.25">
      <c r="J2284" s="4"/>
    </row>
    <row r="2285" spans="10:10" x14ac:dyDescent="0.25">
      <c r="J2285" s="4"/>
    </row>
    <row r="2286" spans="10:10" x14ac:dyDescent="0.25">
      <c r="J2286" s="4"/>
    </row>
    <row r="2287" spans="10:10" x14ac:dyDescent="0.25">
      <c r="J2287" s="4"/>
    </row>
    <row r="2288" spans="10:10" x14ac:dyDescent="0.25">
      <c r="J2288" s="4"/>
    </row>
    <row r="2289" spans="10:10" x14ac:dyDescent="0.25">
      <c r="J2289" s="4"/>
    </row>
    <row r="2290" spans="10:10" x14ac:dyDescent="0.25">
      <c r="J2290" s="4"/>
    </row>
    <row r="2291" spans="10:10" x14ac:dyDescent="0.25">
      <c r="J2291" s="4"/>
    </row>
    <row r="2292" spans="10:10" x14ac:dyDescent="0.25">
      <c r="J2292" s="4"/>
    </row>
    <row r="2293" spans="10:10" x14ac:dyDescent="0.25">
      <c r="J2293" s="4"/>
    </row>
    <row r="2294" spans="10:10" x14ac:dyDescent="0.25">
      <c r="J2294" s="4"/>
    </row>
    <row r="2295" spans="10:10" x14ac:dyDescent="0.25">
      <c r="J2295" s="4"/>
    </row>
    <row r="2296" spans="10:10" x14ac:dyDescent="0.25">
      <c r="J2296" s="4"/>
    </row>
    <row r="2297" spans="10:10" x14ac:dyDescent="0.25">
      <c r="J2297" s="4"/>
    </row>
    <row r="2298" spans="10:10" x14ac:dyDescent="0.25">
      <c r="J2298" s="4"/>
    </row>
    <row r="2299" spans="10:10" x14ac:dyDescent="0.25">
      <c r="J2299" s="4"/>
    </row>
    <row r="2300" spans="10:10" x14ac:dyDescent="0.25">
      <c r="J2300" s="4"/>
    </row>
    <row r="2301" spans="10:10" x14ac:dyDescent="0.25">
      <c r="J2301" s="4"/>
    </row>
    <row r="2302" spans="10:10" x14ac:dyDescent="0.25">
      <c r="J2302" s="4"/>
    </row>
    <row r="2303" spans="10:10" x14ac:dyDescent="0.25">
      <c r="J2303" s="4"/>
    </row>
    <row r="2304" spans="10:10" x14ac:dyDescent="0.25">
      <c r="J2304" s="4"/>
    </row>
    <row r="2305" spans="10:10" x14ac:dyDescent="0.25">
      <c r="J2305" s="4"/>
    </row>
    <row r="2306" spans="10:10" x14ac:dyDescent="0.25">
      <c r="J2306" s="4"/>
    </row>
    <row r="2307" spans="10:10" x14ac:dyDescent="0.25">
      <c r="J2307" s="4"/>
    </row>
    <row r="2308" spans="10:10" x14ac:dyDescent="0.25">
      <c r="J2308" s="4"/>
    </row>
    <row r="2309" spans="10:10" x14ac:dyDescent="0.25">
      <c r="J2309" s="4"/>
    </row>
    <row r="2310" spans="10:10" x14ac:dyDescent="0.25">
      <c r="J2310" s="4"/>
    </row>
    <row r="2311" spans="10:10" x14ac:dyDescent="0.25">
      <c r="J2311" s="4"/>
    </row>
    <row r="2312" spans="10:10" x14ac:dyDescent="0.25">
      <c r="J2312" s="4"/>
    </row>
    <row r="2313" spans="10:10" x14ac:dyDescent="0.25">
      <c r="J2313" s="4"/>
    </row>
    <row r="2314" spans="10:10" x14ac:dyDescent="0.25">
      <c r="J2314" s="4"/>
    </row>
    <row r="2315" spans="10:10" x14ac:dyDescent="0.25">
      <c r="J2315" s="4"/>
    </row>
    <row r="2316" spans="10:10" x14ac:dyDescent="0.25">
      <c r="J2316" s="4"/>
    </row>
    <row r="2317" spans="10:10" x14ac:dyDescent="0.25">
      <c r="J2317" s="4"/>
    </row>
    <row r="2318" spans="10:10" x14ac:dyDescent="0.25">
      <c r="J2318" s="4"/>
    </row>
    <row r="2319" spans="10:10" x14ac:dyDescent="0.25">
      <c r="J2319" s="4"/>
    </row>
    <row r="2320" spans="10:10" x14ac:dyDescent="0.25">
      <c r="J2320" s="4"/>
    </row>
    <row r="2321" spans="10:10" x14ac:dyDescent="0.25">
      <c r="J2321" s="4"/>
    </row>
    <row r="2322" spans="10:10" x14ac:dyDescent="0.25">
      <c r="J2322" s="4"/>
    </row>
    <row r="2323" spans="10:10" x14ac:dyDescent="0.25">
      <c r="J2323" s="4"/>
    </row>
    <row r="2324" spans="10:10" x14ac:dyDescent="0.25">
      <c r="J2324" s="4"/>
    </row>
    <row r="2325" spans="10:10" x14ac:dyDescent="0.25">
      <c r="J2325" s="4"/>
    </row>
    <row r="2326" spans="10:10" x14ac:dyDescent="0.25">
      <c r="J2326" s="4"/>
    </row>
    <row r="2327" spans="10:10" x14ac:dyDescent="0.25">
      <c r="J2327" s="4"/>
    </row>
    <row r="2328" spans="10:10" x14ac:dyDescent="0.25">
      <c r="J2328" s="4"/>
    </row>
    <row r="2329" spans="10:10" x14ac:dyDescent="0.25">
      <c r="J2329" s="4"/>
    </row>
    <row r="2330" spans="10:10" x14ac:dyDescent="0.25">
      <c r="J2330" s="4"/>
    </row>
    <row r="2331" spans="10:10" x14ac:dyDescent="0.25">
      <c r="J2331" s="4"/>
    </row>
    <row r="2332" spans="10:10" x14ac:dyDescent="0.25">
      <c r="J2332" s="4"/>
    </row>
    <row r="2333" spans="10:10" x14ac:dyDescent="0.25">
      <c r="J2333" s="4"/>
    </row>
    <row r="2334" spans="10:10" x14ac:dyDescent="0.25">
      <c r="J2334" s="4"/>
    </row>
    <row r="2335" spans="10:10" x14ac:dyDescent="0.25">
      <c r="J2335" s="4"/>
    </row>
    <row r="2336" spans="10:10" x14ac:dyDescent="0.25">
      <c r="J2336" s="4"/>
    </row>
    <row r="2337" spans="10:10" x14ac:dyDescent="0.25">
      <c r="J2337" s="4"/>
    </row>
    <row r="2338" spans="10:10" x14ac:dyDescent="0.25">
      <c r="J2338" s="4"/>
    </row>
    <row r="2339" spans="10:10" x14ac:dyDescent="0.25">
      <c r="J2339" s="4"/>
    </row>
    <row r="2340" spans="10:10" x14ac:dyDescent="0.25">
      <c r="J2340" s="4"/>
    </row>
    <row r="2341" spans="10:10" x14ac:dyDescent="0.25">
      <c r="J2341" s="4"/>
    </row>
    <row r="2342" spans="10:10" x14ac:dyDescent="0.25">
      <c r="J2342" s="4"/>
    </row>
    <row r="2343" spans="10:10" x14ac:dyDescent="0.25">
      <c r="J2343" s="4"/>
    </row>
    <row r="2344" spans="10:10" x14ac:dyDescent="0.25">
      <c r="J2344" s="4"/>
    </row>
    <row r="2345" spans="10:10" x14ac:dyDescent="0.25">
      <c r="J2345" s="4"/>
    </row>
    <row r="2346" spans="10:10" x14ac:dyDescent="0.25">
      <c r="J2346" s="4"/>
    </row>
    <row r="2347" spans="10:10" x14ac:dyDescent="0.25">
      <c r="J2347" s="4"/>
    </row>
    <row r="2348" spans="10:10" x14ac:dyDescent="0.25">
      <c r="J2348" s="4"/>
    </row>
    <row r="2349" spans="10:10" x14ac:dyDescent="0.25">
      <c r="J2349" s="4"/>
    </row>
    <row r="2350" spans="10:10" x14ac:dyDescent="0.25">
      <c r="J2350" s="4"/>
    </row>
    <row r="2351" spans="10:10" x14ac:dyDescent="0.25">
      <c r="J2351" s="4"/>
    </row>
    <row r="2352" spans="10:10" x14ac:dyDescent="0.25">
      <c r="J2352" s="4"/>
    </row>
    <row r="2353" spans="10:10" x14ac:dyDescent="0.25">
      <c r="J2353" s="4"/>
    </row>
    <row r="2354" spans="10:10" x14ac:dyDescent="0.25">
      <c r="J2354" s="4"/>
    </row>
    <row r="2355" spans="10:10" x14ac:dyDescent="0.25">
      <c r="J2355" s="4"/>
    </row>
    <row r="2356" spans="10:10" x14ac:dyDescent="0.25">
      <c r="J2356" s="4"/>
    </row>
    <row r="2357" spans="10:10" x14ac:dyDescent="0.25">
      <c r="J2357" s="4"/>
    </row>
    <row r="2358" spans="10:10" x14ac:dyDescent="0.25">
      <c r="J2358" s="4"/>
    </row>
    <row r="2359" spans="10:10" x14ac:dyDescent="0.25">
      <c r="J2359" s="4"/>
    </row>
    <row r="2360" spans="10:10" x14ac:dyDescent="0.25">
      <c r="J2360" s="4"/>
    </row>
    <row r="2361" spans="10:10" x14ac:dyDescent="0.25">
      <c r="J2361" s="4"/>
    </row>
    <row r="2362" spans="10:10" x14ac:dyDescent="0.25">
      <c r="J2362" s="4"/>
    </row>
    <row r="2363" spans="10:10" x14ac:dyDescent="0.25">
      <c r="J2363" s="4"/>
    </row>
    <row r="2364" spans="10:10" x14ac:dyDescent="0.25">
      <c r="J2364" s="4"/>
    </row>
    <row r="2365" spans="10:10" x14ac:dyDescent="0.25">
      <c r="J2365" s="4"/>
    </row>
    <row r="2366" spans="10:10" x14ac:dyDescent="0.25">
      <c r="J2366" s="4"/>
    </row>
    <row r="2367" spans="10:10" x14ac:dyDescent="0.25">
      <c r="J2367" s="4"/>
    </row>
    <row r="2368" spans="10:10" x14ac:dyDescent="0.25">
      <c r="J2368" s="4"/>
    </row>
    <row r="2369" spans="10:10" x14ac:dyDescent="0.25">
      <c r="J2369" s="4"/>
    </row>
    <row r="2370" spans="10:10" x14ac:dyDescent="0.25">
      <c r="J2370" s="4"/>
    </row>
    <row r="2371" spans="10:10" x14ac:dyDescent="0.25">
      <c r="J2371" s="4"/>
    </row>
    <row r="2372" spans="10:10" x14ac:dyDescent="0.25">
      <c r="J2372" s="4"/>
    </row>
    <row r="2373" spans="10:10" x14ac:dyDescent="0.25">
      <c r="J2373" s="4"/>
    </row>
    <row r="2374" spans="10:10" x14ac:dyDescent="0.25">
      <c r="J2374" s="4"/>
    </row>
    <row r="2375" spans="10:10" x14ac:dyDescent="0.25">
      <c r="J2375" s="4"/>
    </row>
    <row r="2376" spans="10:10" x14ac:dyDescent="0.25">
      <c r="J2376" s="4"/>
    </row>
    <row r="2377" spans="10:10" x14ac:dyDescent="0.25">
      <c r="J2377" s="4"/>
    </row>
    <row r="2378" spans="10:10" x14ac:dyDescent="0.25">
      <c r="J2378" s="4"/>
    </row>
    <row r="2379" spans="10:10" x14ac:dyDescent="0.25">
      <c r="J2379" s="4"/>
    </row>
    <row r="2380" spans="10:10" x14ac:dyDescent="0.25">
      <c r="J2380" s="4"/>
    </row>
    <row r="2381" spans="10:10" x14ac:dyDescent="0.25">
      <c r="J2381" s="4"/>
    </row>
    <row r="2382" spans="10:10" x14ac:dyDescent="0.25">
      <c r="J2382" s="4"/>
    </row>
    <row r="2383" spans="10:10" x14ac:dyDescent="0.25">
      <c r="J2383" s="4"/>
    </row>
    <row r="2384" spans="10:10" x14ac:dyDescent="0.25">
      <c r="J2384" s="4"/>
    </row>
    <row r="2385" spans="10:10" x14ac:dyDescent="0.25">
      <c r="J2385" s="4"/>
    </row>
    <row r="2386" spans="10:10" x14ac:dyDescent="0.25">
      <c r="J2386" s="4"/>
    </row>
    <row r="2387" spans="10:10" x14ac:dyDescent="0.25">
      <c r="J2387" s="4"/>
    </row>
    <row r="2388" spans="10:10" x14ac:dyDescent="0.25">
      <c r="J2388" s="4"/>
    </row>
    <row r="2389" spans="10:10" x14ac:dyDescent="0.25">
      <c r="J2389" s="4"/>
    </row>
    <row r="2390" spans="10:10" x14ac:dyDescent="0.25">
      <c r="J2390" s="4"/>
    </row>
    <row r="2391" spans="10:10" x14ac:dyDescent="0.25">
      <c r="J2391" s="4"/>
    </row>
    <row r="2392" spans="10:10" x14ac:dyDescent="0.25">
      <c r="J2392" s="4"/>
    </row>
    <row r="2393" spans="10:10" x14ac:dyDescent="0.25">
      <c r="J2393" s="4"/>
    </row>
    <row r="2394" spans="10:10" x14ac:dyDescent="0.25">
      <c r="J2394" s="4"/>
    </row>
    <row r="2395" spans="10:10" x14ac:dyDescent="0.25">
      <c r="J2395" s="4"/>
    </row>
    <row r="2396" spans="10:10" x14ac:dyDescent="0.25">
      <c r="J2396" s="4"/>
    </row>
    <row r="2397" spans="10:10" x14ac:dyDescent="0.25">
      <c r="J2397" s="4"/>
    </row>
    <row r="2398" spans="10:10" x14ac:dyDescent="0.25">
      <c r="J2398" s="4"/>
    </row>
    <row r="2399" spans="10:10" x14ac:dyDescent="0.25">
      <c r="J2399" s="4"/>
    </row>
    <row r="2400" spans="10:10" x14ac:dyDescent="0.25">
      <c r="J2400" s="4"/>
    </row>
    <row r="2401" spans="10:10" x14ac:dyDescent="0.25">
      <c r="J2401" s="4"/>
    </row>
    <row r="2402" spans="10:10" x14ac:dyDescent="0.25">
      <c r="J2402" s="4"/>
    </row>
    <row r="2403" spans="10:10" x14ac:dyDescent="0.25">
      <c r="J2403" s="4"/>
    </row>
    <row r="2404" spans="10:10" x14ac:dyDescent="0.25">
      <c r="J2404" s="4"/>
    </row>
    <row r="2405" spans="10:10" x14ac:dyDescent="0.25">
      <c r="J2405" s="4"/>
    </row>
    <row r="2406" spans="10:10" x14ac:dyDescent="0.25">
      <c r="J2406" s="4"/>
    </row>
    <row r="2407" spans="10:10" x14ac:dyDescent="0.25">
      <c r="J2407" s="4"/>
    </row>
    <row r="2408" spans="10:10" x14ac:dyDescent="0.25">
      <c r="J2408" s="4"/>
    </row>
    <row r="2409" spans="10:10" x14ac:dyDescent="0.25">
      <c r="J2409" s="4"/>
    </row>
    <row r="2410" spans="10:10" x14ac:dyDescent="0.25">
      <c r="J2410" s="4"/>
    </row>
    <row r="2411" spans="10:10" x14ac:dyDescent="0.25">
      <c r="J2411" s="4"/>
    </row>
    <row r="2412" spans="10:10" x14ac:dyDescent="0.25">
      <c r="J2412" s="4"/>
    </row>
    <row r="2413" spans="10:10" x14ac:dyDescent="0.25">
      <c r="J2413" s="4"/>
    </row>
    <row r="2414" spans="10:10" x14ac:dyDescent="0.25">
      <c r="J2414" s="4"/>
    </row>
    <row r="2415" spans="10:10" x14ac:dyDescent="0.25">
      <c r="J2415" s="4"/>
    </row>
    <row r="2416" spans="10:10" x14ac:dyDescent="0.25">
      <c r="J2416" s="4"/>
    </row>
    <row r="2417" spans="10:10" x14ac:dyDescent="0.25">
      <c r="J2417" s="4"/>
    </row>
    <row r="2418" spans="10:10" x14ac:dyDescent="0.25">
      <c r="J2418" s="4"/>
    </row>
    <row r="2419" spans="10:10" x14ac:dyDescent="0.25">
      <c r="J2419" s="4"/>
    </row>
    <row r="2420" spans="10:10" x14ac:dyDescent="0.25">
      <c r="J2420" s="4"/>
    </row>
    <row r="2421" spans="10:10" x14ac:dyDescent="0.25">
      <c r="J2421" s="4"/>
    </row>
    <row r="2422" spans="10:10" x14ac:dyDescent="0.25">
      <c r="J2422" s="4"/>
    </row>
    <row r="2423" spans="10:10" x14ac:dyDescent="0.25">
      <c r="J2423" s="4"/>
    </row>
    <row r="2424" spans="10:10" x14ac:dyDescent="0.25">
      <c r="J2424" s="4"/>
    </row>
    <row r="2425" spans="10:10" x14ac:dyDescent="0.25">
      <c r="J2425" s="4"/>
    </row>
    <row r="2426" spans="10:10" x14ac:dyDescent="0.25">
      <c r="J2426" s="4"/>
    </row>
    <row r="2427" spans="10:10" x14ac:dyDescent="0.25">
      <c r="J2427" s="4"/>
    </row>
    <row r="2428" spans="10:10" x14ac:dyDescent="0.25">
      <c r="J2428" s="4"/>
    </row>
    <row r="2429" spans="10:10" x14ac:dyDescent="0.25">
      <c r="J2429" s="4"/>
    </row>
    <row r="2430" spans="10:10" x14ac:dyDescent="0.25">
      <c r="J2430" s="4"/>
    </row>
    <row r="2431" spans="10:10" x14ac:dyDescent="0.25">
      <c r="J2431" s="4"/>
    </row>
    <row r="2432" spans="10:10" x14ac:dyDescent="0.25">
      <c r="J2432" s="4"/>
    </row>
    <row r="2433" spans="10:10" x14ac:dyDescent="0.25">
      <c r="J2433" s="4"/>
    </row>
    <row r="2434" spans="10:10" x14ac:dyDescent="0.25">
      <c r="J2434" s="4"/>
    </row>
    <row r="2435" spans="10:10" x14ac:dyDescent="0.25">
      <c r="J2435" s="4"/>
    </row>
    <row r="2436" spans="10:10" x14ac:dyDescent="0.25">
      <c r="J2436" s="4"/>
    </row>
    <row r="2437" spans="10:10" x14ac:dyDescent="0.25">
      <c r="J2437" s="4"/>
    </row>
    <row r="2438" spans="10:10" x14ac:dyDescent="0.25">
      <c r="J2438" s="4"/>
    </row>
    <row r="2439" spans="10:10" x14ac:dyDescent="0.25">
      <c r="J2439" s="4"/>
    </row>
    <row r="2440" spans="10:10" x14ac:dyDescent="0.25">
      <c r="J2440" s="4"/>
    </row>
    <row r="2441" spans="10:10" x14ac:dyDescent="0.25">
      <c r="J2441" s="4"/>
    </row>
    <row r="2442" spans="10:10" x14ac:dyDescent="0.25">
      <c r="J2442" s="4"/>
    </row>
    <row r="2443" spans="10:10" x14ac:dyDescent="0.25">
      <c r="J2443" s="4"/>
    </row>
    <row r="2444" spans="10:10" x14ac:dyDescent="0.25">
      <c r="J2444" s="4"/>
    </row>
    <row r="2445" spans="10:10" x14ac:dyDescent="0.25">
      <c r="J2445" s="4"/>
    </row>
    <row r="2446" spans="10:10" x14ac:dyDescent="0.25">
      <c r="J2446" s="4"/>
    </row>
    <row r="2447" spans="10:10" x14ac:dyDescent="0.25">
      <c r="J2447" s="4"/>
    </row>
    <row r="2448" spans="10:10" x14ac:dyDescent="0.25">
      <c r="J2448" s="4"/>
    </row>
    <row r="2449" spans="10:10" x14ac:dyDescent="0.25">
      <c r="J2449" s="4"/>
    </row>
    <row r="2450" spans="10:10" x14ac:dyDescent="0.25">
      <c r="J2450" s="4"/>
    </row>
    <row r="2451" spans="10:10" x14ac:dyDescent="0.25">
      <c r="J2451" s="4"/>
    </row>
    <row r="2452" spans="10:10" x14ac:dyDescent="0.25">
      <c r="J2452" s="4"/>
    </row>
    <row r="2453" spans="10:10" x14ac:dyDescent="0.25">
      <c r="J2453" s="4"/>
    </row>
    <row r="2454" spans="10:10" x14ac:dyDescent="0.25">
      <c r="J2454" s="4"/>
    </row>
    <row r="2455" spans="10:10" x14ac:dyDescent="0.25">
      <c r="J2455" s="4"/>
    </row>
    <row r="2456" spans="10:10" x14ac:dyDescent="0.25">
      <c r="J2456" s="4"/>
    </row>
    <row r="2457" spans="10:10" x14ac:dyDescent="0.25">
      <c r="J2457" s="4"/>
    </row>
    <row r="2458" spans="10:10" x14ac:dyDescent="0.25">
      <c r="J2458" s="4"/>
    </row>
    <row r="2459" spans="10:10" x14ac:dyDescent="0.25">
      <c r="J2459" s="4"/>
    </row>
    <row r="2460" spans="10:10" x14ac:dyDescent="0.25">
      <c r="J2460" s="4"/>
    </row>
    <row r="2461" spans="10:10" x14ac:dyDescent="0.25">
      <c r="J2461" s="4"/>
    </row>
    <row r="2462" spans="10:10" x14ac:dyDescent="0.25">
      <c r="J2462" s="4"/>
    </row>
    <row r="2463" spans="10:10" x14ac:dyDescent="0.25">
      <c r="J2463" s="4"/>
    </row>
    <row r="2464" spans="10:10" x14ac:dyDescent="0.25">
      <c r="J2464" s="4"/>
    </row>
    <row r="2465" spans="10:10" x14ac:dyDescent="0.25">
      <c r="J2465" s="4"/>
    </row>
    <row r="2466" spans="10:10" x14ac:dyDescent="0.25">
      <c r="J2466" s="4"/>
    </row>
    <row r="2467" spans="10:10" x14ac:dyDescent="0.25">
      <c r="J2467" s="4"/>
    </row>
    <row r="2468" spans="10:10" x14ac:dyDescent="0.25">
      <c r="J2468" s="4"/>
    </row>
    <row r="2469" spans="10:10" x14ac:dyDescent="0.25">
      <c r="J2469" s="4"/>
    </row>
    <row r="2470" spans="10:10" x14ac:dyDescent="0.25">
      <c r="J2470" s="4"/>
    </row>
    <row r="2471" spans="10:10" x14ac:dyDescent="0.25">
      <c r="J2471" s="4"/>
    </row>
    <row r="2472" spans="10:10" x14ac:dyDescent="0.25">
      <c r="J2472" s="4"/>
    </row>
    <row r="2473" spans="10:10" x14ac:dyDescent="0.25">
      <c r="J2473" s="4"/>
    </row>
    <row r="2474" spans="10:10" x14ac:dyDescent="0.25">
      <c r="J2474" s="4"/>
    </row>
    <row r="2475" spans="10:10" x14ac:dyDescent="0.25">
      <c r="J2475" s="4"/>
    </row>
    <row r="2476" spans="10:10" x14ac:dyDescent="0.25">
      <c r="J2476" s="4"/>
    </row>
    <row r="2477" spans="10:10" x14ac:dyDescent="0.25">
      <c r="J2477" s="4"/>
    </row>
    <row r="2478" spans="10:10" x14ac:dyDescent="0.25">
      <c r="J2478" s="4"/>
    </row>
    <row r="2479" spans="10:10" x14ac:dyDescent="0.25">
      <c r="J2479" s="4"/>
    </row>
    <row r="2480" spans="10:10" x14ac:dyDescent="0.25">
      <c r="J2480" s="4"/>
    </row>
    <row r="2481" spans="10:10" x14ac:dyDescent="0.25">
      <c r="J2481" s="4"/>
    </row>
    <row r="2482" spans="10:10" x14ac:dyDescent="0.25">
      <c r="J2482" s="4"/>
    </row>
    <row r="2483" spans="10:10" x14ac:dyDescent="0.25">
      <c r="J2483" s="4"/>
    </row>
    <row r="2484" spans="10:10" x14ac:dyDescent="0.25">
      <c r="J2484" s="4"/>
    </row>
    <row r="2485" spans="10:10" x14ac:dyDescent="0.25">
      <c r="J2485" s="4"/>
    </row>
    <row r="2486" spans="10:10" x14ac:dyDescent="0.25">
      <c r="J2486" s="4"/>
    </row>
    <row r="2487" spans="10:10" x14ac:dyDescent="0.25">
      <c r="J2487" s="4"/>
    </row>
    <row r="2488" spans="10:10" x14ac:dyDescent="0.25">
      <c r="J2488" s="4"/>
    </row>
    <row r="2489" spans="10:10" x14ac:dyDescent="0.25">
      <c r="J2489" s="4"/>
    </row>
    <row r="2490" spans="10:10" x14ac:dyDescent="0.25">
      <c r="J2490" s="4"/>
    </row>
    <row r="2491" spans="10:10" x14ac:dyDescent="0.25">
      <c r="J2491" s="4"/>
    </row>
    <row r="2492" spans="10:10" x14ac:dyDescent="0.25">
      <c r="J2492" s="4"/>
    </row>
    <row r="2493" spans="10:10" x14ac:dyDescent="0.25">
      <c r="J2493" s="4"/>
    </row>
    <row r="2494" spans="10:10" x14ac:dyDescent="0.25">
      <c r="J2494" s="4"/>
    </row>
    <row r="2495" spans="10:10" x14ac:dyDescent="0.25">
      <c r="J2495" s="4"/>
    </row>
    <row r="2496" spans="10:10" x14ac:dyDescent="0.25">
      <c r="J2496" s="4"/>
    </row>
    <row r="2497" spans="10:10" x14ac:dyDescent="0.25">
      <c r="J2497" s="4"/>
    </row>
    <row r="2498" spans="10:10" x14ac:dyDescent="0.25">
      <c r="J2498" s="4"/>
    </row>
    <row r="2499" spans="10:10" x14ac:dyDescent="0.25">
      <c r="J2499" s="4"/>
    </row>
    <row r="2500" spans="10:10" x14ac:dyDescent="0.25">
      <c r="J2500" s="4"/>
    </row>
    <row r="2501" spans="10:10" x14ac:dyDescent="0.25">
      <c r="J2501" s="4"/>
    </row>
    <row r="2502" spans="10:10" x14ac:dyDescent="0.25">
      <c r="J2502" s="4"/>
    </row>
    <row r="2503" spans="10:10" x14ac:dyDescent="0.25">
      <c r="J2503" s="4"/>
    </row>
    <row r="2504" spans="10:10" x14ac:dyDescent="0.25">
      <c r="J2504" s="4"/>
    </row>
    <row r="2505" spans="10:10" x14ac:dyDescent="0.25">
      <c r="J2505" s="4"/>
    </row>
    <row r="2506" spans="10:10" x14ac:dyDescent="0.25">
      <c r="J2506" s="4"/>
    </row>
    <row r="2507" spans="10:10" x14ac:dyDescent="0.25">
      <c r="J2507" s="4"/>
    </row>
    <row r="2508" spans="10:10" x14ac:dyDescent="0.25">
      <c r="J2508" s="4"/>
    </row>
    <row r="2509" spans="10:10" x14ac:dyDescent="0.25">
      <c r="J2509" s="4"/>
    </row>
    <row r="2510" spans="10:10" x14ac:dyDescent="0.25">
      <c r="J2510" s="4"/>
    </row>
    <row r="2511" spans="10:10" x14ac:dyDescent="0.25">
      <c r="J2511" s="4"/>
    </row>
    <row r="2512" spans="10:10" x14ac:dyDescent="0.25">
      <c r="J2512" s="4"/>
    </row>
    <row r="2513" spans="10:10" x14ac:dyDescent="0.25">
      <c r="J2513" s="4"/>
    </row>
    <row r="2514" spans="10:10" x14ac:dyDescent="0.25">
      <c r="J2514" s="4"/>
    </row>
    <row r="2515" spans="10:10" x14ac:dyDescent="0.25">
      <c r="J2515" s="4"/>
    </row>
    <row r="2516" spans="10:10" x14ac:dyDescent="0.25">
      <c r="J2516" s="4"/>
    </row>
    <row r="2517" spans="10:10" x14ac:dyDescent="0.25">
      <c r="J2517" s="4"/>
    </row>
    <row r="2518" spans="10:10" x14ac:dyDescent="0.25">
      <c r="J2518" s="4"/>
    </row>
    <row r="2519" spans="10:10" x14ac:dyDescent="0.25">
      <c r="J2519" s="4"/>
    </row>
    <row r="2520" spans="10:10" x14ac:dyDescent="0.25">
      <c r="J2520" s="4"/>
    </row>
    <row r="2521" spans="10:10" x14ac:dyDescent="0.25">
      <c r="J2521" s="4"/>
    </row>
    <row r="2522" spans="10:10" x14ac:dyDescent="0.25">
      <c r="J2522" s="4"/>
    </row>
    <row r="2523" spans="10:10" x14ac:dyDescent="0.25">
      <c r="J2523" s="4"/>
    </row>
    <row r="2524" spans="10:10" x14ac:dyDescent="0.25">
      <c r="J2524" s="4"/>
    </row>
    <row r="2525" spans="10:10" x14ac:dyDescent="0.25">
      <c r="J2525" s="4"/>
    </row>
    <row r="2526" spans="10:10" x14ac:dyDescent="0.25">
      <c r="J2526" s="4"/>
    </row>
    <row r="2527" spans="10:10" x14ac:dyDescent="0.25">
      <c r="J2527" s="4"/>
    </row>
    <row r="2528" spans="10:10" x14ac:dyDescent="0.25">
      <c r="J2528" s="4"/>
    </row>
    <row r="2529" spans="10:10" x14ac:dyDescent="0.25">
      <c r="J2529" s="4"/>
    </row>
    <row r="2530" spans="10:10" x14ac:dyDescent="0.25">
      <c r="J2530" s="4"/>
    </row>
    <row r="2531" spans="10:10" x14ac:dyDescent="0.25">
      <c r="J2531" s="4"/>
    </row>
    <row r="2532" spans="10:10" x14ac:dyDescent="0.25">
      <c r="J2532" s="4"/>
    </row>
    <row r="2533" spans="10:10" x14ac:dyDescent="0.25">
      <c r="J2533" s="4"/>
    </row>
    <row r="2534" spans="10:10" x14ac:dyDescent="0.25">
      <c r="J2534" s="4"/>
    </row>
    <row r="2535" spans="10:10" x14ac:dyDescent="0.25">
      <c r="J2535" s="4"/>
    </row>
    <row r="2536" spans="10:10" x14ac:dyDescent="0.25">
      <c r="J2536" s="4"/>
    </row>
    <row r="2537" spans="10:10" x14ac:dyDescent="0.25">
      <c r="J2537" s="4"/>
    </row>
    <row r="2538" spans="10:10" x14ac:dyDescent="0.25">
      <c r="J2538" s="4"/>
    </row>
    <row r="2539" spans="10:10" x14ac:dyDescent="0.25">
      <c r="J2539" s="4"/>
    </row>
    <row r="2540" spans="10:10" x14ac:dyDescent="0.25">
      <c r="J2540" s="4"/>
    </row>
    <row r="2541" spans="10:10" x14ac:dyDescent="0.25">
      <c r="J2541" s="4"/>
    </row>
    <row r="2542" spans="10:10" x14ac:dyDescent="0.25">
      <c r="J2542" s="4"/>
    </row>
    <row r="2543" spans="10:10" x14ac:dyDescent="0.25">
      <c r="J2543" s="4"/>
    </row>
    <row r="2544" spans="10:10" x14ac:dyDescent="0.25">
      <c r="J2544" s="4"/>
    </row>
    <row r="2545" spans="10:10" x14ac:dyDescent="0.25">
      <c r="J2545" s="4"/>
    </row>
    <row r="2546" spans="10:10" x14ac:dyDescent="0.25">
      <c r="J2546" s="4"/>
    </row>
    <row r="2547" spans="10:10" x14ac:dyDescent="0.25">
      <c r="J2547" s="4"/>
    </row>
    <row r="2548" spans="10:10" x14ac:dyDescent="0.25">
      <c r="J2548" s="4"/>
    </row>
    <row r="2549" spans="10:10" x14ac:dyDescent="0.25">
      <c r="J2549" s="4"/>
    </row>
    <row r="2550" spans="10:10" x14ac:dyDescent="0.25">
      <c r="J2550" s="4"/>
    </row>
    <row r="2551" spans="10:10" x14ac:dyDescent="0.25">
      <c r="J2551" s="4"/>
    </row>
    <row r="2552" spans="10:10" x14ac:dyDescent="0.25">
      <c r="J2552" s="4"/>
    </row>
    <row r="2553" spans="10:10" x14ac:dyDescent="0.25">
      <c r="J2553" s="4"/>
    </row>
    <row r="2554" spans="10:10" x14ac:dyDescent="0.25">
      <c r="J2554" s="4"/>
    </row>
    <row r="2555" spans="10:10" x14ac:dyDescent="0.25">
      <c r="J2555" s="4"/>
    </row>
    <row r="2556" spans="10:10" x14ac:dyDescent="0.25">
      <c r="J2556" s="4"/>
    </row>
    <row r="2557" spans="10:10" x14ac:dyDescent="0.25">
      <c r="J2557" s="4"/>
    </row>
    <row r="2558" spans="10:10" x14ac:dyDescent="0.25">
      <c r="J2558" s="4"/>
    </row>
    <row r="2559" spans="10:10" x14ac:dyDescent="0.25">
      <c r="J2559" s="4"/>
    </row>
    <row r="2560" spans="10:10" x14ac:dyDescent="0.25">
      <c r="J2560" s="4"/>
    </row>
    <row r="2561" spans="10:10" x14ac:dyDescent="0.25">
      <c r="J2561" s="4"/>
    </row>
    <row r="2562" spans="10:10" x14ac:dyDescent="0.25">
      <c r="J2562" s="4"/>
    </row>
    <row r="2563" spans="10:10" x14ac:dyDescent="0.25">
      <c r="J2563" s="4"/>
    </row>
    <row r="2564" spans="10:10" x14ac:dyDescent="0.25">
      <c r="J2564" s="4"/>
    </row>
    <row r="2565" spans="10:10" x14ac:dyDescent="0.25">
      <c r="J2565" s="4"/>
    </row>
    <row r="2566" spans="10:10" x14ac:dyDescent="0.25">
      <c r="J2566" s="4"/>
    </row>
    <row r="2567" spans="10:10" x14ac:dyDescent="0.25">
      <c r="J2567" s="4"/>
    </row>
    <row r="2568" spans="10:10" x14ac:dyDescent="0.25">
      <c r="J2568" s="4"/>
    </row>
    <row r="2569" spans="10:10" x14ac:dyDescent="0.25">
      <c r="J2569" s="4"/>
    </row>
    <row r="2570" spans="10:10" x14ac:dyDescent="0.25">
      <c r="J2570" s="4"/>
    </row>
    <row r="2571" spans="10:10" x14ac:dyDescent="0.25">
      <c r="J2571" s="4"/>
    </row>
    <row r="2572" spans="10:10" x14ac:dyDescent="0.25">
      <c r="J2572" s="4"/>
    </row>
    <row r="2573" spans="10:10" x14ac:dyDescent="0.25">
      <c r="J2573" s="4"/>
    </row>
    <row r="2574" spans="10:10" x14ac:dyDescent="0.25">
      <c r="J2574" s="4"/>
    </row>
    <row r="2575" spans="10:10" x14ac:dyDescent="0.25">
      <c r="J2575" s="4"/>
    </row>
    <row r="2576" spans="10:10" x14ac:dyDescent="0.25">
      <c r="J2576" s="4"/>
    </row>
    <row r="2577" spans="10:10" x14ac:dyDescent="0.25">
      <c r="J2577" s="4"/>
    </row>
    <row r="2578" spans="10:10" x14ac:dyDescent="0.25">
      <c r="J2578" s="4"/>
    </row>
    <row r="2579" spans="10:10" x14ac:dyDescent="0.25">
      <c r="J2579" s="4"/>
    </row>
    <row r="2580" spans="10:10" x14ac:dyDescent="0.25">
      <c r="J2580" s="4"/>
    </row>
    <row r="2581" spans="10:10" x14ac:dyDescent="0.25">
      <c r="J2581" s="4"/>
    </row>
    <row r="2582" spans="10:10" x14ac:dyDescent="0.25">
      <c r="J2582" s="4"/>
    </row>
    <row r="2583" spans="10:10" x14ac:dyDescent="0.25">
      <c r="J2583" s="4"/>
    </row>
    <row r="2584" spans="10:10" x14ac:dyDescent="0.25">
      <c r="J2584" s="4"/>
    </row>
    <row r="2585" spans="10:10" x14ac:dyDescent="0.25">
      <c r="J2585" s="4"/>
    </row>
    <row r="2586" spans="10:10" x14ac:dyDescent="0.25">
      <c r="J2586" s="4"/>
    </row>
    <row r="2587" spans="10:10" x14ac:dyDescent="0.25">
      <c r="J2587" s="4"/>
    </row>
    <row r="2588" spans="10:10" x14ac:dyDescent="0.25">
      <c r="J2588" s="4"/>
    </row>
    <row r="2589" spans="10:10" x14ac:dyDescent="0.25">
      <c r="J2589" s="4"/>
    </row>
    <row r="2590" spans="10:10" x14ac:dyDescent="0.25">
      <c r="J2590" s="4"/>
    </row>
    <row r="2591" spans="10:10" x14ac:dyDescent="0.25">
      <c r="J2591" s="4"/>
    </row>
    <row r="2592" spans="10:10" x14ac:dyDescent="0.25">
      <c r="J2592" s="4"/>
    </row>
    <row r="2593" spans="10:10" x14ac:dyDescent="0.25">
      <c r="J2593" s="4"/>
    </row>
    <row r="2594" spans="10:10" x14ac:dyDescent="0.25">
      <c r="J2594" s="4"/>
    </row>
    <row r="2595" spans="10:10" x14ac:dyDescent="0.25">
      <c r="J2595" s="4"/>
    </row>
    <row r="2596" spans="10:10" x14ac:dyDescent="0.25">
      <c r="J2596" s="4"/>
    </row>
    <row r="2597" spans="10:10" x14ac:dyDescent="0.25">
      <c r="J2597" s="4"/>
    </row>
    <row r="2598" spans="10:10" x14ac:dyDescent="0.25">
      <c r="J2598" s="4"/>
    </row>
    <row r="2599" spans="10:10" x14ac:dyDescent="0.25">
      <c r="J2599" s="4"/>
    </row>
    <row r="2600" spans="10:10" x14ac:dyDescent="0.25">
      <c r="J2600" s="4"/>
    </row>
    <row r="2601" spans="10:10" x14ac:dyDescent="0.25">
      <c r="J2601" s="4"/>
    </row>
    <row r="2602" spans="10:10" x14ac:dyDescent="0.25">
      <c r="J2602" s="4"/>
    </row>
    <row r="2603" spans="10:10" x14ac:dyDescent="0.25">
      <c r="J2603" s="4"/>
    </row>
    <row r="2604" spans="10:10" x14ac:dyDescent="0.25">
      <c r="J2604" s="4"/>
    </row>
    <row r="2605" spans="10:10" x14ac:dyDescent="0.25">
      <c r="J2605" s="4"/>
    </row>
    <row r="2606" spans="10:10" x14ac:dyDescent="0.25">
      <c r="J2606" s="4"/>
    </row>
    <row r="2607" spans="10:10" x14ac:dyDescent="0.25">
      <c r="J2607" s="4"/>
    </row>
    <row r="2608" spans="10:10" x14ac:dyDescent="0.25">
      <c r="J2608" s="4"/>
    </row>
    <row r="2609" spans="10:10" x14ac:dyDescent="0.25">
      <c r="J2609" s="4"/>
    </row>
    <row r="2610" spans="10:10" x14ac:dyDescent="0.25">
      <c r="J2610" s="4"/>
    </row>
    <row r="2611" spans="10:10" x14ac:dyDescent="0.25">
      <c r="J2611" s="4"/>
    </row>
    <row r="2612" spans="10:10" x14ac:dyDescent="0.25">
      <c r="J2612" s="4"/>
    </row>
    <row r="2613" spans="10:10" x14ac:dyDescent="0.25">
      <c r="J2613" s="4"/>
    </row>
    <row r="2614" spans="10:10" x14ac:dyDescent="0.25">
      <c r="J2614" s="4"/>
    </row>
    <row r="2615" spans="10:10" x14ac:dyDescent="0.25">
      <c r="J2615" s="4"/>
    </row>
    <row r="2616" spans="10:10" x14ac:dyDescent="0.25">
      <c r="J2616" s="4"/>
    </row>
    <row r="2617" spans="10:10" x14ac:dyDescent="0.25">
      <c r="J2617" s="4"/>
    </row>
    <row r="2618" spans="10:10" x14ac:dyDescent="0.25">
      <c r="J2618" s="4"/>
    </row>
    <row r="2619" spans="10:10" x14ac:dyDescent="0.25">
      <c r="J2619" s="4"/>
    </row>
    <row r="2620" spans="10:10" x14ac:dyDescent="0.25">
      <c r="J2620" s="4"/>
    </row>
    <row r="2621" spans="10:10" x14ac:dyDescent="0.25">
      <c r="J2621" s="4"/>
    </row>
    <row r="2622" spans="10:10" x14ac:dyDescent="0.25">
      <c r="J2622" s="4"/>
    </row>
    <row r="2623" spans="10:10" x14ac:dyDescent="0.25">
      <c r="J2623" s="4"/>
    </row>
    <row r="2624" spans="10:10" x14ac:dyDescent="0.25">
      <c r="J2624" s="4"/>
    </row>
    <row r="2625" spans="10:10" x14ac:dyDescent="0.25">
      <c r="J2625" s="4"/>
    </row>
    <row r="2626" spans="10:10" x14ac:dyDescent="0.25">
      <c r="J2626" s="4"/>
    </row>
    <row r="2627" spans="10:10" x14ac:dyDescent="0.25">
      <c r="J2627" s="4"/>
    </row>
    <row r="2628" spans="10:10" x14ac:dyDescent="0.25">
      <c r="J2628" s="4"/>
    </row>
    <row r="2629" spans="10:10" x14ac:dyDescent="0.25">
      <c r="J2629" s="4"/>
    </row>
    <row r="2630" spans="10:10" x14ac:dyDescent="0.25">
      <c r="J2630" s="4"/>
    </row>
    <row r="2631" spans="10:10" x14ac:dyDescent="0.25">
      <c r="J2631" s="4"/>
    </row>
    <row r="2632" spans="10:10" x14ac:dyDescent="0.25">
      <c r="J2632" s="4"/>
    </row>
    <row r="2633" spans="10:10" x14ac:dyDescent="0.25">
      <c r="J2633" s="4"/>
    </row>
    <row r="2634" spans="10:10" x14ac:dyDescent="0.25">
      <c r="J2634" s="4"/>
    </row>
    <row r="2635" spans="10:10" x14ac:dyDescent="0.25">
      <c r="J2635" s="4"/>
    </row>
    <row r="2636" spans="10:10" x14ac:dyDescent="0.25">
      <c r="J2636" s="4"/>
    </row>
    <row r="2637" spans="10:10" x14ac:dyDescent="0.25">
      <c r="J2637" s="4"/>
    </row>
    <row r="2638" spans="10:10" x14ac:dyDescent="0.25">
      <c r="J2638" s="4"/>
    </row>
    <row r="2639" spans="10:10" x14ac:dyDescent="0.25">
      <c r="J2639" s="4"/>
    </row>
    <row r="2640" spans="10:10" x14ac:dyDescent="0.25">
      <c r="J2640" s="4"/>
    </row>
    <row r="2641" spans="10:10" x14ac:dyDescent="0.25">
      <c r="J2641" s="4"/>
    </row>
    <row r="2642" spans="10:10" x14ac:dyDescent="0.25">
      <c r="J2642" s="4"/>
    </row>
    <row r="2643" spans="10:10" x14ac:dyDescent="0.25">
      <c r="J2643" s="4"/>
    </row>
    <row r="2644" spans="10:10" x14ac:dyDescent="0.25">
      <c r="J2644" s="4"/>
    </row>
    <row r="2645" spans="10:10" x14ac:dyDescent="0.25">
      <c r="J2645" s="4"/>
    </row>
    <row r="2646" spans="10:10" x14ac:dyDescent="0.25">
      <c r="J2646" s="4"/>
    </row>
    <row r="2647" spans="10:10" x14ac:dyDescent="0.25">
      <c r="J2647" s="4"/>
    </row>
    <row r="2648" spans="10:10" x14ac:dyDescent="0.25">
      <c r="J2648" s="4"/>
    </row>
    <row r="2649" spans="10:10" x14ac:dyDescent="0.25">
      <c r="J2649" s="4"/>
    </row>
    <row r="2650" spans="10:10" x14ac:dyDescent="0.25">
      <c r="J2650" s="4"/>
    </row>
    <row r="2651" spans="10:10" x14ac:dyDescent="0.25">
      <c r="J2651" s="4"/>
    </row>
    <row r="2652" spans="10:10" x14ac:dyDescent="0.25">
      <c r="J2652" s="4"/>
    </row>
    <row r="2653" spans="10:10" x14ac:dyDescent="0.25">
      <c r="J2653" s="4"/>
    </row>
    <row r="2654" spans="10:10" x14ac:dyDescent="0.25">
      <c r="J2654" s="4"/>
    </row>
    <row r="2655" spans="10:10" x14ac:dyDescent="0.25">
      <c r="J2655" s="4"/>
    </row>
    <row r="2656" spans="10:10" x14ac:dyDescent="0.25">
      <c r="J2656" s="4"/>
    </row>
    <row r="2657" spans="10:10" x14ac:dyDescent="0.25">
      <c r="J2657" s="4"/>
    </row>
    <row r="2658" spans="10:10" x14ac:dyDescent="0.25">
      <c r="J2658" s="4"/>
    </row>
    <row r="2659" spans="10:10" x14ac:dyDescent="0.25">
      <c r="J2659" s="4"/>
    </row>
    <row r="2660" spans="10:10" x14ac:dyDescent="0.25">
      <c r="J2660" s="4"/>
    </row>
    <row r="2661" spans="10:10" x14ac:dyDescent="0.25">
      <c r="J2661" s="4"/>
    </row>
    <row r="2662" spans="10:10" x14ac:dyDescent="0.25">
      <c r="J2662" s="4"/>
    </row>
    <row r="2663" spans="10:10" x14ac:dyDescent="0.25">
      <c r="J2663" s="4"/>
    </row>
    <row r="2664" spans="10:10" x14ac:dyDescent="0.25">
      <c r="J2664" s="4"/>
    </row>
    <row r="2665" spans="10:10" x14ac:dyDescent="0.25">
      <c r="J2665" s="4"/>
    </row>
    <row r="2666" spans="10:10" x14ac:dyDescent="0.25">
      <c r="J2666" s="4"/>
    </row>
    <row r="2667" spans="10:10" x14ac:dyDescent="0.25">
      <c r="J2667" s="4"/>
    </row>
    <row r="2668" spans="10:10" x14ac:dyDescent="0.25">
      <c r="J2668" s="4"/>
    </row>
    <row r="2669" spans="10:10" x14ac:dyDescent="0.25">
      <c r="J2669" s="4"/>
    </row>
    <row r="2670" spans="10:10" x14ac:dyDescent="0.25">
      <c r="J2670" s="4"/>
    </row>
    <row r="2671" spans="10:10" x14ac:dyDescent="0.25">
      <c r="J2671" s="4"/>
    </row>
    <row r="2672" spans="10:10" x14ac:dyDescent="0.25">
      <c r="J2672" s="4"/>
    </row>
    <row r="2673" spans="10:10" x14ac:dyDescent="0.25">
      <c r="J2673" s="4"/>
    </row>
    <row r="2674" spans="10:10" x14ac:dyDescent="0.25">
      <c r="J2674" s="4"/>
    </row>
    <row r="2675" spans="10:10" x14ac:dyDescent="0.25">
      <c r="J2675" s="4"/>
    </row>
    <row r="2676" spans="10:10" x14ac:dyDescent="0.25">
      <c r="J2676" s="4"/>
    </row>
    <row r="2677" spans="10:10" x14ac:dyDescent="0.25">
      <c r="J2677" s="4"/>
    </row>
    <row r="2678" spans="10:10" x14ac:dyDescent="0.25">
      <c r="J2678" s="4"/>
    </row>
    <row r="2679" spans="10:10" x14ac:dyDescent="0.25">
      <c r="J2679" s="4"/>
    </row>
    <row r="2680" spans="10:10" x14ac:dyDescent="0.25">
      <c r="J2680" s="4"/>
    </row>
    <row r="2681" spans="10:10" x14ac:dyDescent="0.25">
      <c r="J2681" s="4"/>
    </row>
    <row r="2682" spans="10:10" x14ac:dyDescent="0.25">
      <c r="J2682" s="4"/>
    </row>
    <row r="2683" spans="10:10" x14ac:dyDescent="0.25">
      <c r="J2683" s="4"/>
    </row>
    <row r="2684" spans="10:10" x14ac:dyDescent="0.25">
      <c r="J2684" s="4"/>
    </row>
    <row r="2685" spans="10:10" x14ac:dyDescent="0.25">
      <c r="J2685" s="4"/>
    </row>
    <row r="2686" spans="10:10" x14ac:dyDescent="0.25">
      <c r="J2686" s="4"/>
    </row>
    <row r="2687" spans="10:10" x14ac:dyDescent="0.25">
      <c r="J2687" s="4"/>
    </row>
    <row r="2688" spans="10:10" x14ac:dyDescent="0.25">
      <c r="J2688" s="4"/>
    </row>
    <row r="2689" spans="10:10" x14ac:dyDescent="0.25">
      <c r="J2689" s="4"/>
    </row>
    <row r="2690" spans="10:10" x14ac:dyDescent="0.25">
      <c r="J2690" s="4"/>
    </row>
    <row r="2691" spans="10:10" x14ac:dyDescent="0.25">
      <c r="J2691" s="4"/>
    </row>
    <row r="2692" spans="10:10" x14ac:dyDescent="0.25">
      <c r="J2692" s="4"/>
    </row>
    <row r="2693" spans="10:10" x14ac:dyDescent="0.25">
      <c r="J2693" s="4"/>
    </row>
    <row r="2694" spans="10:10" x14ac:dyDescent="0.25">
      <c r="J2694" s="4"/>
    </row>
    <row r="2695" spans="10:10" x14ac:dyDescent="0.25">
      <c r="J2695" s="4"/>
    </row>
    <row r="2696" spans="10:10" x14ac:dyDescent="0.25">
      <c r="J2696" s="4"/>
    </row>
    <row r="2697" spans="10:10" x14ac:dyDescent="0.25">
      <c r="J2697" s="4"/>
    </row>
    <row r="2698" spans="10:10" x14ac:dyDescent="0.25">
      <c r="J2698" s="4"/>
    </row>
    <row r="2699" spans="10:10" x14ac:dyDescent="0.25">
      <c r="J2699" s="4"/>
    </row>
    <row r="2700" spans="10:10" x14ac:dyDescent="0.25">
      <c r="J2700" s="4"/>
    </row>
    <row r="2701" spans="10:10" x14ac:dyDescent="0.25">
      <c r="J2701" s="4"/>
    </row>
    <row r="2702" spans="10:10" x14ac:dyDescent="0.25">
      <c r="J2702" s="4"/>
    </row>
    <row r="2703" spans="10:10" x14ac:dyDescent="0.25">
      <c r="J2703" s="4"/>
    </row>
    <row r="2704" spans="10:10" x14ac:dyDescent="0.25">
      <c r="J2704" s="4"/>
    </row>
    <row r="2705" spans="10:10" x14ac:dyDescent="0.25">
      <c r="J2705" s="4"/>
    </row>
    <row r="2706" spans="10:10" x14ac:dyDescent="0.25">
      <c r="J2706" s="4"/>
    </row>
    <row r="2707" spans="10:10" x14ac:dyDescent="0.25">
      <c r="J2707" s="4"/>
    </row>
    <row r="2708" spans="10:10" x14ac:dyDescent="0.25">
      <c r="J2708" s="4"/>
    </row>
    <row r="2709" spans="10:10" x14ac:dyDescent="0.25">
      <c r="J2709" s="4"/>
    </row>
    <row r="2710" spans="10:10" x14ac:dyDescent="0.25">
      <c r="J2710" s="4"/>
    </row>
    <row r="2711" spans="10:10" x14ac:dyDescent="0.25">
      <c r="J2711" s="4"/>
    </row>
    <row r="2712" spans="10:10" x14ac:dyDescent="0.25">
      <c r="J2712" s="4"/>
    </row>
    <row r="2713" spans="10:10" x14ac:dyDescent="0.25">
      <c r="J2713" s="4"/>
    </row>
    <row r="2714" spans="10:10" x14ac:dyDescent="0.25">
      <c r="J2714" s="4"/>
    </row>
    <row r="2715" spans="10:10" x14ac:dyDescent="0.25">
      <c r="J2715" s="4"/>
    </row>
    <row r="2716" spans="10:10" x14ac:dyDescent="0.25">
      <c r="J2716" s="4"/>
    </row>
    <row r="2717" spans="10:10" x14ac:dyDescent="0.25">
      <c r="J2717" s="4"/>
    </row>
    <row r="2718" spans="10:10" x14ac:dyDescent="0.25">
      <c r="J2718" s="4"/>
    </row>
    <row r="2719" spans="10:10" x14ac:dyDescent="0.25">
      <c r="J2719" s="4"/>
    </row>
    <row r="2720" spans="10:10" x14ac:dyDescent="0.25">
      <c r="J2720" s="4"/>
    </row>
    <row r="2721" spans="10:10" x14ac:dyDescent="0.25">
      <c r="J2721" s="4"/>
    </row>
    <row r="2722" spans="10:10" x14ac:dyDescent="0.25">
      <c r="J2722" s="4"/>
    </row>
    <row r="2723" spans="10:10" x14ac:dyDescent="0.25">
      <c r="J2723" s="4"/>
    </row>
    <row r="2724" spans="10:10" x14ac:dyDescent="0.25">
      <c r="J2724" s="4"/>
    </row>
    <row r="2725" spans="10:10" x14ac:dyDescent="0.25">
      <c r="J2725" s="4"/>
    </row>
    <row r="2726" spans="10:10" x14ac:dyDescent="0.25">
      <c r="J2726" s="4"/>
    </row>
    <row r="2727" spans="10:10" x14ac:dyDescent="0.25">
      <c r="J2727" s="4"/>
    </row>
    <row r="2728" spans="10:10" x14ac:dyDescent="0.25">
      <c r="J2728" s="4"/>
    </row>
    <row r="2729" spans="10:10" x14ac:dyDescent="0.25">
      <c r="J2729" s="4"/>
    </row>
    <row r="2730" spans="10:10" x14ac:dyDescent="0.25">
      <c r="J2730" s="4"/>
    </row>
    <row r="2731" spans="10:10" x14ac:dyDescent="0.25">
      <c r="J2731" s="4"/>
    </row>
    <row r="2732" spans="10:10" x14ac:dyDescent="0.25">
      <c r="J2732" s="4"/>
    </row>
    <row r="2733" spans="10:10" x14ac:dyDescent="0.25">
      <c r="J2733" s="4"/>
    </row>
    <row r="2734" spans="10:10" x14ac:dyDescent="0.25">
      <c r="J2734" s="4"/>
    </row>
    <row r="2735" spans="10:10" x14ac:dyDescent="0.25">
      <c r="J2735" s="4"/>
    </row>
    <row r="2736" spans="10:10" x14ac:dyDescent="0.25">
      <c r="J2736" s="4"/>
    </row>
    <row r="2737" spans="10:10" x14ac:dyDescent="0.25">
      <c r="J2737" s="4"/>
    </row>
    <row r="2738" spans="10:10" x14ac:dyDescent="0.25">
      <c r="J2738" s="4"/>
    </row>
    <row r="2739" spans="10:10" x14ac:dyDescent="0.25">
      <c r="J2739" s="4"/>
    </row>
    <row r="2740" spans="10:10" x14ac:dyDescent="0.25">
      <c r="J2740" s="4"/>
    </row>
    <row r="2741" spans="10:10" x14ac:dyDescent="0.25">
      <c r="J2741" s="4"/>
    </row>
    <row r="2742" spans="10:10" x14ac:dyDescent="0.25">
      <c r="J2742" s="4"/>
    </row>
    <row r="2743" spans="10:10" x14ac:dyDescent="0.25">
      <c r="J2743" s="4"/>
    </row>
    <row r="2744" spans="10:10" x14ac:dyDescent="0.25">
      <c r="J2744" s="4"/>
    </row>
    <row r="2745" spans="10:10" x14ac:dyDescent="0.25">
      <c r="J2745" s="4"/>
    </row>
    <row r="2746" spans="10:10" x14ac:dyDescent="0.25">
      <c r="J2746" s="4"/>
    </row>
    <row r="2747" spans="10:10" x14ac:dyDescent="0.25">
      <c r="J2747" s="4"/>
    </row>
    <row r="2748" spans="10:10" x14ac:dyDescent="0.25">
      <c r="J2748" s="4"/>
    </row>
    <row r="2749" spans="10:10" x14ac:dyDescent="0.25">
      <c r="J2749" s="4"/>
    </row>
    <row r="2750" spans="10:10" x14ac:dyDescent="0.25">
      <c r="J2750" s="4"/>
    </row>
    <row r="2751" spans="10:10" x14ac:dyDescent="0.25">
      <c r="J2751" s="4"/>
    </row>
    <row r="2752" spans="10:10" x14ac:dyDescent="0.25">
      <c r="J2752" s="4"/>
    </row>
    <row r="2753" spans="10:10" x14ac:dyDescent="0.25">
      <c r="J2753" s="4"/>
    </row>
    <row r="2754" spans="10:10" x14ac:dyDescent="0.25">
      <c r="J2754" s="4"/>
    </row>
    <row r="2755" spans="10:10" x14ac:dyDescent="0.25">
      <c r="J2755" s="4"/>
    </row>
    <row r="2756" spans="10:10" x14ac:dyDescent="0.25">
      <c r="J2756" s="4"/>
    </row>
    <row r="2757" spans="10:10" x14ac:dyDescent="0.25">
      <c r="J2757" s="4"/>
    </row>
    <row r="2758" spans="10:10" x14ac:dyDescent="0.25">
      <c r="J2758" s="4"/>
    </row>
    <row r="2759" spans="10:10" x14ac:dyDescent="0.25">
      <c r="J2759" s="4"/>
    </row>
    <row r="2760" spans="10:10" x14ac:dyDescent="0.25">
      <c r="J2760" s="4"/>
    </row>
    <row r="2761" spans="10:10" x14ac:dyDescent="0.25">
      <c r="J2761" s="4"/>
    </row>
    <row r="2762" spans="10:10" x14ac:dyDescent="0.25">
      <c r="J2762" s="4"/>
    </row>
    <row r="2763" spans="10:10" x14ac:dyDescent="0.25">
      <c r="J2763" s="4"/>
    </row>
    <row r="2764" spans="10:10" x14ac:dyDescent="0.25">
      <c r="J2764" s="4"/>
    </row>
    <row r="2765" spans="10:10" x14ac:dyDescent="0.25">
      <c r="J2765" s="4"/>
    </row>
    <row r="2766" spans="10:10" x14ac:dyDescent="0.25">
      <c r="J2766" s="4"/>
    </row>
    <row r="2767" spans="10:10" x14ac:dyDescent="0.25">
      <c r="J2767" s="4"/>
    </row>
    <row r="2768" spans="10:10" x14ac:dyDescent="0.25">
      <c r="J2768" s="4"/>
    </row>
    <row r="2769" spans="10:10" x14ac:dyDescent="0.25">
      <c r="J2769" s="4"/>
    </row>
    <row r="2770" spans="10:10" x14ac:dyDescent="0.25">
      <c r="J2770" s="4"/>
    </row>
    <row r="2771" spans="10:10" x14ac:dyDescent="0.25">
      <c r="J2771" s="4"/>
    </row>
    <row r="2772" spans="10:10" x14ac:dyDescent="0.25">
      <c r="J2772" s="4"/>
    </row>
    <row r="2773" spans="10:10" x14ac:dyDescent="0.25">
      <c r="J2773" s="4"/>
    </row>
    <row r="2774" spans="10:10" x14ac:dyDescent="0.25">
      <c r="J2774" s="4"/>
    </row>
    <row r="2775" spans="10:10" x14ac:dyDescent="0.25">
      <c r="J2775" s="4"/>
    </row>
    <row r="2776" spans="10:10" x14ac:dyDescent="0.25">
      <c r="J2776" s="4"/>
    </row>
    <row r="2777" spans="10:10" x14ac:dyDescent="0.25">
      <c r="J2777" s="4"/>
    </row>
    <row r="2778" spans="10:10" x14ac:dyDescent="0.25">
      <c r="J2778" s="4"/>
    </row>
    <row r="2779" spans="10:10" x14ac:dyDescent="0.25">
      <c r="J2779" s="4"/>
    </row>
    <row r="2780" spans="10:10" x14ac:dyDescent="0.25">
      <c r="J2780" s="4"/>
    </row>
    <row r="2781" spans="10:10" x14ac:dyDescent="0.25">
      <c r="J2781" s="4"/>
    </row>
    <row r="2782" spans="10:10" x14ac:dyDescent="0.25">
      <c r="J2782" s="4"/>
    </row>
    <row r="2783" spans="10:10" x14ac:dyDescent="0.25">
      <c r="J2783" s="4"/>
    </row>
    <row r="2784" spans="10:10" x14ac:dyDescent="0.25">
      <c r="J2784" s="4"/>
    </row>
    <row r="2785" spans="10:10" x14ac:dyDescent="0.25">
      <c r="J2785" s="4"/>
    </row>
    <row r="2786" spans="10:10" x14ac:dyDescent="0.25">
      <c r="J2786" s="4"/>
    </row>
    <row r="2787" spans="10:10" x14ac:dyDescent="0.25">
      <c r="J2787" s="4"/>
    </row>
    <row r="2788" spans="10:10" x14ac:dyDescent="0.25">
      <c r="J2788" s="4"/>
    </row>
    <row r="2789" spans="10:10" x14ac:dyDescent="0.25">
      <c r="J2789" s="4"/>
    </row>
    <row r="2790" spans="10:10" x14ac:dyDescent="0.25">
      <c r="J2790" s="4"/>
    </row>
    <row r="2791" spans="10:10" x14ac:dyDescent="0.25">
      <c r="J2791" s="4"/>
    </row>
    <row r="2792" spans="10:10" x14ac:dyDescent="0.25">
      <c r="J2792" s="4"/>
    </row>
    <row r="2793" spans="10:10" x14ac:dyDescent="0.25">
      <c r="J2793" s="4"/>
    </row>
    <row r="2794" spans="10:10" x14ac:dyDescent="0.25">
      <c r="J2794" s="4"/>
    </row>
    <row r="2795" spans="10:10" x14ac:dyDescent="0.25">
      <c r="J2795" s="4"/>
    </row>
    <row r="2796" spans="10:10" x14ac:dyDescent="0.25">
      <c r="J2796" s="4"/>
    </row>
    <row r="2797" spans="10:10" x14ac:dyDescent="0.25">
      <c r="J2797" s="4"/>
    </row>
    <row r="2798" spans="10:10" x14ac:dyDescent="0.25">
      <c r="J2798" s="4"/>
    </row>
    <row r="2799" spans="10:10" x14ac:dyDescent="0.25">
      <c r="J2799" s="4"/>
    </row>
    <row r="2800" spans="10:10" x14ac:dyDescent="0.25">
      <c r="J2800" s="4"/>
    </row>
    <row r="2801" spans="10:10" x14ac:dyDescent="0.25">
      <c r="J2801" s="4"/>
    </row>
    <row r="2802" spans="10:10" x14ac:dyDescent="0.25">
      <c r="J2802" s="4"/>
    </row>
    <row r="2803" spans="10:10" x14ac:dyDescent="0.25">
      <c r="J2803" s="4"/>
    </row>
    <row r="2804" spans="10:10" x14ac:dyDescent="0.25">
      <c r="J2804" s="4"/>
    </row>
    <row r="2805" spans="10:10" x14ac:dyDescent="0.25">
      <c r="J2805" s="4"/>
    </row>
    <row r="2806" spans="10:10" x14ac:dyDescent="0.25">
      <c r="J2806" s="4"/>
    </row>
    <row r="2807" spans="10:10" x14ac:dyDescent="0.25">
      <c r="J2807" s="4"/>
    </row>
    <row r="2808" spans="10:10" x14ac:dyDescent="0.25">
      <c r="J2808" s="4"/>
    </row>
    <row r="2809" spans="10:10" x14ac:dyDescent="0.25">
      <c r="J2809" s="4"/>
    </row>
    <row r="2810" spans="10:10" x14ac:dyDescent="0.25">
      <c r="J2810" s="4"/>
    </row>
    <row r="2811" spans="10:10" x14ac:dyDescent="0.25">
      <c r="J2811" s="4"/>
    </row>
    <row r="2812" spans="10:10" x14ac:dyDescent="0.25">
      <c r="J2812" s="4"/>
    </row>
    <row r="2813" spans="10:10" x14ac:dyDescent="0.25">
      <c r="J2813" s="4"/>
    </row>
    <row r="2814" spans="10:10" x14ac:dyDescent="0.25">
      <c r="J2814" s="4"/>
    </row>
    <row r="2815" spans="10:10" x14ac:dyDescent="0.25">
      <c r="J2815" s="4"/>
    </row>
    <row r="2816" spans="10:10" x14ac:dyDescent="0.25">
      <c r="J2816" s="4"/>
    </row>
    <row r="2817" spans="10:10" x14ac:dyDescent="0.25">
      <c r="J2817" s="4"/>
    </row>
    <row r="2818" spans="10:10" x14ac:dyDescent="0.25">
      <c r="J2818" s="4"/>
    </row>
    <row r="2819" spans="10:10" x14ac:dyDescent="0.25">
      <c r="J2819" s="4"/>
    </row>
    <row r="2820" spans="10:10" x14ac:dyDescent="0.25">
      <c r="J2820" s="4"/>
    </row>
    <row r="2821" spans="10:10" x14ac:dyDescent="0.25">
      <c r="J2821" s="4"/>
    </row>
    <row r="2822" spans="10:10" x14ac:dyDescent="0.25">
      <c r="J2822" s="4"/>
    </row>
    <row r="2823" spans="10:10" x14ac:dyDescent="0.25">
      <c r="J2823" s="4"/>
    </row>
    <row r="2824" spans="10:10" x14ac:dyDescent="0.25">
      <c r="J2824" s="4"/>
    </row>
    <row r="2825" spans="10:10" x14ac:dyDescent="0.25">
      <c r="J2825" s="4"/>
    </row>
    <row r="2826" spans="10:10" x14ac:dyDescent="0.25">
      <c r="J2826" s="4"/>
    </row>
    <row r="2827" spans="10:10" x14ac:dyDescent="0.25">
      <c r="J2827" s="4"/>
    </row>
    <row r="2828" spans="10:10" x14ac:dyDescent="0.25">
      <c r="J2828" s="4"/>
    </row>
    <row r="2829" spans="10:10" x14ac:dyDescent="0.25">
      <c r="J2829" s="4"/>
    </row>
    <row r="2830" spans="10:10" x14ac:dyDescent="0.25">
      <c r="J2830" s="4"/>
    </row>
    <row r="2831" spans="10:10" x14ac:dyDescent="0.25">
      <c r="J2831" s="4"/>
    </row>
    <row r="2832" spans="10:10" x14ac:dyDescent="0.25">
      <c r="J2832" s="4"/>
    </row>
    <row r="2833" spans="10:10" x14ac:dyDescent="0.25">
      <c r="J2833" s="4"/>
    </row>
    <row r="2834" spans="10:10" x14ac:dyDescent="0.25">
      <c r="J2834" s="4"/>
    </row>
    <row r="2835" spans="10:10" x14ac:dyDescent="0.25">
      <c r="J2835" s="4"/>
    </row>
    <row r="2836" spans="10:10" x14ac:dyDescent="0.25">
      <c r="J2836" s="4"/>
    </row>
    <row r="2837" spans="10:10" x14ac:dyDescent="0.25">
      <c r="J2837" s="4"/>
    </row>
    <row r="2838" spans="10:10" x14ac:dyDescent="0.25">
      <c r="J2838" s="4"/>
    </row>
    <row r="2839" spans="10:10" x14ac:dyDescent="0.25">
      <c r="J2839" s="4"/>
    </row>
    <row r="2840" spans="10:10" x14ac:dyDescent="0.25">
      <c r="J2840" s="4"/>
    </row>
    <row r="2841" spans="10:10" x14ac:dyDescent="0.25">
      <c r="J2841" s="4"/>
    </row>
    <row r="2842" spans="10:10" x14ac:dyDescent="0.25">
      <c r="J2842" s="4"/>
    </row>
    <row r="2843" spans="10:10" x14ac:dyDescent="0.25">
      <c r="J2843" s="4"/>
    </row>
    <row r="2844" spans="10:10" x14ac:dyDescent="0.25">
      <c r="J2844" s="4"/>
    </row>
    <row r="2845" spans="10:10" x14ac:dyDescent="0.25">
      <c r="J2845" s="4"/>
    </row>
    <row r="2846" spans="10:10" x14ac:dyDescent="0.25">
      <c r="J2846" s="4"/>
    </row>
    <row r="2847" spans="10:10" x14ac:dyDescent="0.25">
      <c r="J2847" s="4"/>
    </row>
    <row r="2848" spans="10:10" x14ac:dyDescent="0.25">
      <c r="J2848" s="4"/>
    </row>
    <row r="2849" spans="10:10" x14ac:dyDescent="0.25">
      <c r="J2849" s="4"/>
    </row>
    <row r="2850" spans="10:10" x14ac:dyDescent="0.25">
      <c r="J2850" s="4"/>
    </row>
    <row r="2851" spans="10:10" x14ac:dyDescent="0.25">
      <c r="J2851" s="4"/>
    </row>
    <row r="2852" spans="10:10" x14ac:dyDescent="0.25">
      <c r="J2852" s="4"/>
    </row>
    <row r="2853" spans="10:10" x14ac:dyDescent="0.25">
      <c r="J2853" s="4"/>
    </row>
    <row r="2854" spans="10:10" x14ac:dyDescent="0.25">
      <c r="J2854" s="4"/>
    </row>
    <row r="2855" spans="10:10" x14ac:dyDescent="0.25">
      <c r="J2855" s="4"/>
    </row>
    <row r="2856" spans="10:10" x14ac:dyDescent="0.25">
      <c r="J2856" s="4"/>
    </row>
    <row r="2857" spans="10:10" x14ac:dyDescent="0.25">
      <c r="J2857" s="4"/>
    </row>
    <row r="2858" spans="10:10" x14ac:dyDescent="0.25">
      <c r="J2858" s="4"/>
    </row>
    <row r="2859" spans="10:10" x14ac:dyDescent="0.25">
      <c r="J2859" s="4"/>
    </row>
    <row r="2860" spans="10:10" x14ac:dyDescent="0.25">
      <c r="J2860" s="4"/>
    </row>
    <row r="2861" spans="10:10" x14ac:dyDescent="0.25">
      <c r="J2861" s="4"/>
    </row>
    <row r="2862" spans="10:10" x14ac:dyDescent="0.25">
      <c r="J2862" s="4"/>
    </row>
    <row r="2863" spans="10:10" x14ac:dyDescent="0.25">
      <c r="J2863" s="4"/>
    </row>
    <row r="2864" spans="10:10" x14ac:dyDescent="0.25">
      <c r="J2864" s="4"/>
    </row>
    <row r="2865" spans="10:10" x14ac:dyDescent="0.25">
      <c r="J2865" s="4"/>
    </row>
    <row r="2866" spans="10:10" x14ac:dyDescent="0.25">
      <c r="J2866" s="4"/>
    </row>
    <row r="2867" spans="10:10" x14ac:dyDescent="0.25">
      <c r="J2867" s="4"/>
    </row>
    <row r="2868" spans="10:10" x14ac:dyDescent="0.25">
      <c r="J2868" s="4"/>
    </row>
    <row r="2869" spans="10:10" x14ac:dyDescent="0.25">
      <c r="J2869" s="4"/>
    </row>
    <row r="2870" spans="10:10" x14ac:dyDescent="0.25">
      <c r="J2870" s="4"/>
    </row>
    <row r="2871" spans="10:10" x14ac:dyDescent="0.25">
      <c r="J2871" s="4"/>
    </row>
    <row r="2872" spans="10:10" x14ac:dyDescent="0.25">
      <c r="J2872" s="4"/>
    </row>
    <row r="2873" spans="10:10" x14ac:dyDescent="0.25">
      <c r="J2873" s="4"/>
    </row>
    <row r="2874" spans="10:10" x14ac:dyDescent="0.25">
      <c r="J2874" s="4"/>
    </row>
    <row r="2875" spans="10:10" x14ac:dyDescent="0.25">
      <c r="J2875" s="4"/>
    </row>
    <row r="2876" spans="10:10" x14ac:dyDescent="0.25">
      <c r="J2876" s="4"/>
    </row>
    <row r="2877" spans="10:10" x14ac:dyDescent="0.25">
      <c r="J2877" s="4"/>
    </row>
    <row r="2878" spans="10:10" x14ac:dyDescent="0.25">
      <c r="J2878" s="4"/>
    </row>
    <row r="2879" spans="10:10" x14ac:dyDescent="0.25">
      <c r="J2879" s="4"/>
    </row>
    <row r="2880" spans="10:10" x14ac:dyDescent="0.25">
      <c r="J2880" s="4"/>
    </row>
    <row r="2881" spans="10:10" x14ac:dyDescent="0.25">
      <c r="J2881" s="4"/>
    </row>
    <row r="2882" spans="10:10" x14ac:dyDescent="0.25">
      <c r="J2882" s="4"/>
    </row>
    <row r="2883" spans="10:10" x14ac:dyDescent="0.25">
      <c r="J2883" s="4"/>
    </row>
    <row r="2884" spans="10:10" x14ac:dyDescent="0.25">
      <c r="J2884" s="4"/>
    </row>
    <row r="2885" spans="10:10" x14ac:dyDescent="0.25">
      <c r="J2885" s="4"/>
    </row>
    <row r="2886" spans="10:10" x14ac:dyDescent="0.25">
      <c r="J2886" s="4"/>
    </row>
    <row r="2887" spans="10:10" x14ac:dyDescent="0.25">
      <c r="J2887" s="4"/>
    </row>
    <row r="2888" spans="10:10" x14ac:dyDescent="0.25">
      <c r="J2888" s="4"/>
    </row>
    <row r="2889" spans="10:10" x14ac:dyDescent="0.25">
      <c r="J2889" s="4"/>
    </row>
    <row r="2890" spans="10:10" x14ac:dyDescent="0.25">
      <c r="J2890" s="4"/>
    </row>
    <row r="2891" spans="10:10" x14ac:dyDescent="0.25">
      <c r="J2891" s="4"/>
    </row>
    <row r="2892" spans="10:10" x14ac:dyDescent="0.25">
      <c r="J2892" s="4"/>
    </row>
    <row r="2893" spans="10:10" x14ac:dyDescent="0.25">
      <c r="J2893" s="4"/>
    </row>
    <row r="2894" spans="10:10" x14ac:dyDescent="0.25">
      <c r="J2894" s="4"/>
    </row>
    <row r="2895" spans="10:10" x14ac:dyDescent="0.25">
      <c r="J2895" s="4"/>
    </row>
    <row r="2896" spans="10:10" x14ac:dyDescent="0.25">
      <c r="J2896" s="4"/>
    </row>
    <row r="2897" spans="10:10" x14ac:dyDescent="0.25">
      <c r="J2897" s="4"/>
    </row>
    <row r="2898" spans="10:10" x14ac:dyDescent="0.25">
      <c r="J2898" s="4"/>
    </row>
    <row r="2899" spans="10:10" x14ac:dyDescent="0.25">
      <c r="J2899" s="4"/>
    </row>
    <row r="2900" spans="10:10" x14ac:dyDescent="0.25">
      <c r="J2900" s="4"/>
    </row>
    <row r="2901" spans="10:10" x14ac:dyDescent="0.25">
      <c r="J2901" s="4"/>
    </row>
    <row r="2902" spans="10:10" x14ac:dyDescent="0.25">
      <c r="J2902" s="4"/>
    </row>
    <row r="2903" spans="10:10" x14ac:dyDescent="0.25">
      <c r="J2903" s="4"/>
    </row>
    <row r="2904" spans="10:10" x14ac:dyDescent="0.25">
      <c r="J2904" s="4"/>
    </row>
    <row r="2905" spans="10:10" x14ac:dyDescent="0.25">
      <c r="J2905" s="4"/>
    </row>
    <row r="2906" spans="10:10" x14ac:dyDescent="0.25">
      <c r="J2906" s="4"/>
    </row>
    <row r="2907" spans="10:10" x14ac:dyDescent="0.25">
      <c r="J2907" s="4"/>
    </row>
    <row r="2908" spans="10:10" x14ac:dyDescent="0.25">
      <c r="J2908" s="4"/>
    </row>
    <row r="2909" spans="10:10" x14ac:dyDescent="0.25">
      <c r="J2909" s="4"/>
    </row>
    <row r="2910" spans="10:10" x14ac:dyDescent="0.25">
      <c r="J2910" s="4"/>
    </row>
    <row r="2911" spans="10:10" x14ac:dyDescent="0.25">
      <c r="J2911" s="4"/>
    </row>
    <row r="2912" spans="10:10" x14ac:dyDescent="0.25">
      <c r="J2912" s="4"/>
    </row>
    <row r="2913" spans="10:10" x14ac:dyDescent="0.25">
      <c r="J2913" s="4"/>
    </row>
    <row r="2914" spans="10:10" x14ac:dyDescent="0.25">
      <c r="J2914" s="4"/>
    </row>
    <row r="2915" spans="10:10" x14ac:dyDescent="0.25">
      <c r="J2915" s="4"/>
    </row>
    <row r="2916" spans="10:10" x14ac:dyDescent="0.25">
      <c r="J2916" s="4"/>
    </row>
    <row r="2917" spans="10:10" x14ac:dyDescent="0.25">
      <c r="J2917" s="4"/>
    </row>
    <row r="2918" spans="10:10" x14ac:dyDescent="0.25">
      <c r="J2918" s="4"/>
    </row>
    <row r="2919" spans="10:10" x14ac:dyDescent="0.25">
      <c r="J2919" s="4"/>
    </row>
    <row r="2920" spans="10:10" x14ac:dyDescent="0.25">
      <c r="J2920" s="4"/>
    </row>
    <row r="2921" spans="10:10" x14ac:dyDescent="0.25">
      <c r="J2921" s="4"/>
    </row>
    <row r="2922" spans="10:10" x14ac:dyDescent="0.25">
      <c r="J2922" s="4"/>
    </row>
    <row r="2923" spans="10:10" x14ac:dyDescent="0.25">
      <c r="J2923" s="4"/>
    </row>
    <row r="2924" spans="10:10" x14ac:dyDescent="0.25">
      <c r="J2924" s="4"/>
    </row>
    <row r="2925" spans="10:10" x14ac:dyDescent="0.25">
      <c r="J2925" s="4"/>
    </row>
    <row r="2926" spans="10:10" x14ac:dyDescent="0.25">
      <c r="J2926" s="4"/>
    </row>
    <row r="2927" spans="10:10" x14ac:dyDescent="0.25">
      <c r="J2927" s="4"/>
    </row>
    <row r="2928" spans="10:10" x14ac:dyDescent="0.25">
      <c r="J2928" s="4"/>
    </row>
    <row r="2929" spans="10:10" x14ac:dyDescent="0.25">
      <c r="J2929" s="4"/>
    </row>
    <row r="2930" spans="10:10" x14ac:dyDescent="0.25">
      <c r="J2930" s="4"/>
    </row>
    <row r="2931" spans="10:10" x14ac:dyDescent="0.25">
      <c r="J2931" s="4"/>
    </row>
    <row r="2932" spans="10:10" x14ac:dyDescent="0.25">
      <c r="J2932" s="4"/>
    </row>
    <row r="2933" spans="10:10" x14ac:dyDescent="0.25">
      <c r="J2933" s="4"/>
    </row>
    <row r="2934" spans="10:10" x14ac:dyDescent="0.25">
      <c r="J2934" s="4"/>
    </row>
    <row r="2935" spans="10:10" x14ac:dyDescent="0.25">
      <c r="J2935" s="4"/>
    </row>
    <row r="2936" spans="10:10" x14ac:dyDescent="0.25">
      <c r="J2936" s="4"/>
    </row>
    <row r="2937" spans="10:10" x14ac:dyDescent="0.25">
      <c r="J2937" s="4"/>
    </row>
    <row r="2938" spans="10:10" x14ac:dyDescent="0.25">
      <c r="J2938" s="4"/>
    </row>
    <row r="2939" spans="10:10" x14ac:dyDescent="0.25">
      <c r="J2939" s="4"/>
    </row>
    <row r="2940" spans="10:10" x14ac:dyDescent="0.25">
      <c r="J2940" s="4"/>
    </row>
    <row r="2941" spans="10:10" x14ac:dyDescent="0.25">
      <c r="J2941" s="4"/>
    </row>
    <row r="2942" spans="10:10" x14ac:dyDescent="0.25">
      <c r="J2942" s="4"/>
    </row>
    <row r="2943" spans="10:10" x14ac:dyDescent="0.25">
      <c r="J2943" s="4"/>
    </row>
    <row r="2944" spans="10:10" x14ac:dyDescent="0.25">
      <c r="J2944" s="4"/>
    </row>
    <row r="2945" spans="10:10" x14ac:dyDescent="0.25">
      <c r="J2945" s="4"/>
    </row>
    <row r="2946" spans="10:10" x14ac:dyDescent="0.25">
      <c r="J2946" s="4"/>
    </row>
    <row r="2947" spans="10:10" x14ac:dyDescent="0.25">
      <c r="J2947" s="4"/>
    </row>
    <row r="2948" spans="10:10" x14ac:dyDescent="0.25">
      <c r="J2948" s="4"/>
    </row>
    <row r="2949" spans="10:10" x14ac:dyDescent="0.25">
      <c r="J2949" s="4"/>
    </row>
    <row r="2950" spans="10:10" x14ac:dyDescent="0.25">
      <c r="J2950" s="4"/>
    </row>
    <row r="2951" spans="10:10" x14ac:dyDescent="0.25">
      <c r="J2951" s="4"/>
    </row>
    <row r="2952" spans="10:10" x14ac:dyDescent="0.25">
      <c r="J2952" s="4"/>
    </row>
    <row r="2953" spans="10:10" x14ac:dyDescent="0.25">
      <c r="J2953" s="4"/>
    </row>
    <row r="2954" spans="10:10" x14ac:dyDescent="0.25">
      <c r="J2954" s="4"/>
    </row>
    <row r="2955" spans="10:10" x14ac:dyDescent="0.25">
      <c r="J2955" s="4"/>
    </row>
    <row r="2956" spans="10:10" x14ac:dyDescent="0.25">
      <c r="J2956" s="4"/>
    </row>
    <row r="2957" spans="10:10" x14ac:dyDescent="0.25">
      <c r="J2957" s="4"/>
    </row>
    <row r="2958" spans="10:10" x14ac:dyDescent="0.25">
      <c r="J2958" s="4"/>
    </row>
    <row r="2959" spans="10:10" x14ac:dyDescent="0.25">
      <c r="J2959" s="4"/>
    </row>
    <row r="2960" spans="10:10" x14ac:dyDescent="0.25">
      <c r="J2960" s="4"/>
    </row>
    <row r="2961" spans="10:10" x14ac:dyDescent="0.25">
      <c r="J2961" s="4"/>
    </row>
    <row r="2962" spans="10:10" x14ac:dyDescent="0.25">
      <c r="J2962" s="4"/>
    </row>
    <row r="2963" spans="10:10" x14ac:dyDescent="0.25">
      <c r="J2963" s="4"/>
    </row>
    <row r="2964" spans="10:10" x14ac:dyDescent="0.25">
      <c r="J2964" s="4"/>
    </row>
    <row r="2965" spans="10:10" x14ac:dyDescent="0.25">
      <c r="J2965" s="4"/>
    </row>
    <row r="2966" spans="10:10" x14ac:dyDescent="0.25">
      <c r="J2966" s="4"/>
    </row>
    <row r="2967" spans="10:10" x14ac:dyDescent="0.25">
      <c r="J2967" s="4"/>
    </row>
    <row r="2968" spans="10:10" x14ac:dyDescent="0.25">
      <c r="J2968" s="4"/>
    </row>
    <row r="2969" spans="10:10" x14ac:dyDescent="0.25">
      <c r="J2969" s="4"/>
    </row>
    <row r="2970" spans="10:10" x14ac:dyDescent="0.25">
      <c r="J2970" s="4"/>
    </row>
    <row r="2971" spans="10:10" x14ac:dyDescent="0.25">
      <c r="J2971" s="4"/>
    </row>
    <row r="2972" spans="10:10" x14ac:dyDescent="0.25">
      <c r="J2972" s="4"/>
    </row>
    <row r="2973" spans="10:10" x14ac:dyDescent="0.25">
      <c r="J2973" s="4"/>
    </row>
    <row r="2974" spans="10:10" x14ac:dyDescent="0.25">
      <c r="J2974" s="4"/>
    </row>
    <row r="2975" spans="10:10" x14ac:dyDescent="0.25">
      <c r="J2975" s="4"/>
    </row>
    <row r="2976" spans="10:10" x14ac:dyDescent="0.25">
      <c r="J2976" s="4"/>
    </row>
    <row r="2977" spans="10:10" x14ac:dyDescent="0.25">
      <c r="J2977" s="4"/>
    </row>
    <row r="2978" spans="10:10" x14ac:dyDescent="0.25">
      <c r="J2978" s="4"/>
    </row>
    <row r="2979" spans="10:10" x14ac:dyDescent="0.25">
      <c r="J2979" s="4"/>
    </row>
    <row r="2980" spans="10:10" x14ac:dyDescent="0.25">
      <c r="J2980" s="4"/>
    </row>
    <row r="2981" spans="10:10" x14ac:dyDescent="0.25">
      <c r="J2981" s="4"/>
    </row>
    <row r="2982" spans="10:10" x14ac:dyDescent="0.25">
      <c r="J2982" s="4"/>
    </row>
    <row r="2983" spans="10:10" x14ac:dyDescent="0.25">
      <c r="J2983" s="4"/>
    </row>
    <row r="2984" spans="10:10" x14ac:dyDescent="0.25">
      <c r="J2984" s="4"/>
    </row>
    <row r="2985" spans="10:10" x14ac:dyDescent="0.25">
      <c r="J2985" s="4"/>
    </row>
    <row r="2986" spans="10:10" x14ac:dyDescent="0.25">
      <c r="J2986" s="4"/>
    </row>
    <row r="2987" spans="10:10" x14ac:dyDescent="0.25">
      <c r="J2987" s="4"/>
    </row>
    <row r="2988" spans="10:10" x14ac:dyDescent="0.25">
      <c r="J2988" s="4"/>
    </row>
    <row r="2989" spans="10:10" x14ac:dyDescent="0.25">
      <c r="J2989" s="4"/>
    </row>
    <row r="2990" spans="10:10" x14ac:dyDescent="0.25">
      <c r="J2990" s="4"/>
    </row>
    <row r="2991" spans="10:10" x14ac:dyDescent="0.25">
      <c r="J2991" s="4"/>
    </row>
    <row r="2992" spans="10:10" x14ac:dyDescent="0.25">
      <c r="J2992" s="4"/>
    </row>
    <row r="2993" spans="10:10" x14ac:dyDescent="0.25">
      <c r="J2993" s="4"/>
    </row>
    <row r="2994" spans="10:10" x14ac:dyDescent="0.25">
      <c r="J2994" s="4"/>
    </row>
    <row r="2995" spans="10:10" x14ac:dyDescent="0.25">
      <c r="J2995" s="4"/>
    </row>
    <row r="2996" spans="10:10" x14ac:dyDescent="0.25">
      <c r="J2996" s="4"/>
    </row>
    <row r="2997" spans="10:10" x14ac:dyDescent="0.25">
      <c r="J2997" s="4"/>
    </row>
    <row r="2998" spans="10:10" x14ac:dyDescent="0.25">
      <c r="J2998" s="4"/>
    </row>
    <row r="2999" spans="10:10" x14ac:dyDescent="0.25">
      <c r="J2999" s="4"/>
    </row>
    <row r="3000" spans="10:10" x14ac:dyDescent="0.25">
      <c r="J3000" s="4"/>
    </row>
    <row r="3001" spans="10:10" x14ac:dyDescent="0.25">
      <c r="J3001" s="4"/>
    </row>
    <row r="3002" spans="10:10" x14ac:dyDescent="0.25">
      <c r="J3002" s="4"/>
    </row>
    <row r="3003" spans="10:10" x14ac:dyDescent="0.25">
      <c r="J3003" s="4"/>
    </row>
    <row r="3004" spans="10:10" x14ac:dyDescent="0.25">
      <c r="J3004" s="4"/>
    </row>
    <row r="3005" spans="10:10" x14ac:dyDescent="0.25">
      <c r="J3005" s="4"/>
    </row>
    <row r="3006" spans="10:10" x14ac:dyDescent="0.25">
      <c r="J3006" s="4"/>
    </row>
    <row r="3007" spans="10:10" x14ac:dyDescent="0.25">
      <c r="J3007" s="4"/>
    </row>
    <row r="3008" spans="10:10" x14ac:dyDescent="0.25">
      <c r="J3008" s="4"/>
    </row>
    <row r="3009" spans="10:10" x14ac:dyDescent="0.25">
      <c r="J3009" s="4"/>
    </row>
    <row r="3010" spans="10:10" x14ac:dyDescent="0.25">
      <c r="J3010" s="4"/>
    </row>
    <row r="3011" spans="10:10" x14ac:dyDescent="0.25">
      <c r="J3011" s="4"/>
    </row>
    <row r="3012" spans="10:10" x14ac:dyDescent="0.25">
      <c r="J3012" s="4"/>
    </row>
    <row r="3013" spans="10:10" x14ac:dyDescent="0.25">
      <c r="J3013" s="4"/>
    </row>
    <row r="3014" spans="10:10" x14ac:dyDescent="0.25">
      <c r="J3014" s="4"/>
    </row>
    <row r="3015" spans="10:10" x14ac:dyDescent="0.25">
      <c r="J3015" s="4"/>
    </row>
    <row r="3016" spans="10:10" x14ac:dyDescent="0.25">
      <c r="J3016" s="4"/>
    </row>
    <row r="3017" spans="10:10" x14ac:dyDescent="0.25">
      <c r="J3017" s="4"/>
    </row>
    <row r="3018" spans="10:10" x14ac:dyDescent="0.25">
      <c r="J3018" s="4"/>
    </row>
    <row r="3019" spans="10:10" x14ac:dyDescent="0.25">
      <c r="J3019" s="4"/>
    </row>
    <row r="3020" spans="10:10" x14ac:dyDescent="0.25">
      <c r="J3020" s="4"/>
    </row>
    <row r="3021" spans="10:10" x14ac:dyDescent="0.25">
      <c r="J3021" s="4"/>
    </row>
    <row r="3022" spans="10:10" x14ac:dyDescent="0.25">
      <c r="J3022" s="4"/>
    </row>
    <row r="3023" spans="10:10" x14ac:dyDescent="0.25">
      <c r="J3023" s="4"/>
    </row>
    <row r="3024" spans="10:10" x14ac:dyDescent="0.25">
      <c r="J3024" s="4"/>
    </row>
    <row r="3025" spans="10:10" x14ac:dyDescent="0.25">
      <c r="J3025" s="4"/>
    </row>
    <row r="3026" spans="10:10" x14ac:dyDescent="0.25">
      <c r="J3026" s="4"/>
    </row>
    <row r="3027" spans="10:10" x14ac:dyDescent="0.25">
      <c r="J3027" s="4"/>
    </row>
    <row r="3028" spans="10:10" x14ac:dyDescent="0.25">
      <c r="J3028" s="4"/>
    </row>
    <row r="3029" spans="10:10" x14ac:dyDescent="0.25">
      <c r="J3029" s="4"/>
    </row>
    <row r="3030" spans="10:10" x14ac:dyDescent="0.25">
      <c r="J3030" s="4"/>
    </row>
    <row r="3031" spans="10:10" x14ac:dyDescent="0.25">
      <c r="J3031" s="4"/>
    </row>
    <row r="3032" spans="10:10" x14ac:dyDescent="0.25">
      <c r="J3032" s="4"/>
    </row>
    <row r="3033" spans="10:10" x14ac:dyDescent="0.25">
      <c r="J3033" s="4"/>
    </row>
    <row r="3034" spans="10:10" x14ac:dyDescent="0.25">
      <c r="J3034" s="4"/>
    </row>
    <row r="3035" spans="10:10" x14ac:dyDescent="0.25">
      <c r="J3035" s="4"/>
    </row>
    <row r="3036" spans="10:10" x14ac:dyDescent="0.25">
      <c r="J3036" s="4"/>
    </row>
    <row r="3037" spans="10:10" x14ac:dyDescent="0.25">
      <c r="J3037" s="4"/>
    </row>
    <row r="3038" spans="10:10" x14ac:dyDescent="0.25">
      <c r="J3038" s="4"/>
    </row>
    <row r="3039" spans="10:10" x14ac:dyDescent="0.25">
      <c r="J3039" s="4"/>
    </row>
    <row r="3040" spans="10:10" x14ac:dyDescent="0.25">
      <c r="J3040" s="4"/>
    </row>
    <row r="3041" spans="10:10" x14ac:dyDescent="0.25">
      <c r="J3041" s="4"/>
    </row>
    <row r="3042" spans="10:10" x14ac:dyDescent="0.25">
      <c r="J3042" s="4"/>
    </row>
    <row r="3043" spans="10:10" x14ac:dyDescent="0.25">
      <c r="J3043" s="4"/>
    </row>
    <row r="3044" spans="10:10" x14ac:dyDescent="0.25">
      <c r="J3044" s="4"/>
    </row>
    <row r="3045" spans="10:10" x14ac:dyDescent="0.25">
      <c r="J3045" s="4"/>
    </row>
    <row r="3046" spans="10:10" x14ac:dyDescent="0.25">
      <c r="J3046" s="4"/>
    </row>
    <row r="3047" spans="10:10" x14ac:dyDescent="0.25">
      <c r="J3047" s="4"/>
    </row>
    <row r="3048" spans="10:10" x14ac:dyDescent="0.25">
      <c r="J3048" s="4"/>
    </row>
    <row r="3049" spans="10:10" x14ac:dyDescent="0.25">
      <c r="J3049" s="4"/>
    </row>
    <row r="3050" spans="10:10" x14ac:dyDescent="0.25">
      <c r="J3050" s="4"/>
    </row>
    <row r="3051" spans="10:10" x14ac:dyDescent="0.25">
      <c r="J3051" s="4"/>
    </row>
    <row r="3052" spans="10:10" x14ac:dyDescent="0.25">
      <c r="J3052" s="4"/>
    </row>
    <row r="3053" spans="10:10" x14ac:dyDescent="0.25">
      <c r="J3053" s="4"/>
    </row>
    <row r="3054" spans="10:10" x14ac:dyDescent="0.25">
      <c r="J3054" s="4"/>
    </row>
    <row r="3055" spans="10:10" x14ac:dyDescent="0.25">
      <c r="J3055" s="4"/>
    </row>
    <row r="3056" spans="10:10" x14ac:dyDescent="0.25">
      <c r="J3056" s="4"/>
    </row>
    <row r="3057" spans="10:10" x14ac:dyDescent="0.25">
      <c r="J3057" s="4"/>
    </row>
    <row r="3058" spans="10:10" x14ac:dyDescent="0.25">
      <c r="J3058" s="4"/>
    </row>
    <row r="3059" spans="10:10" x14ac:dyDescent="0.25">
      <c r="J3059" s="4"/>
    </row>
    <row r="3060" spans="10:10" x14ac:dyDescent="0.25">
      <c r="J3060" s="4"/>
    </row>
    <row r="3061" spans="10:10" x14ac:dyDescent="0.25">
      <c r="J3061" s="4"/>
    </row>
    <row r="3062" spans="10:10" x14ac:dyDescent="0.25">
      <c r="J3062" s="4"/>
    </row>
    <row r="3063" spans="10:10" x14ac:dyDescent="0.25">
      <c r="J3063" s="4"/>
    </row>
    <row r="3064" spans="10:10" x14ac:dyDescent="0.25">
      <c r="J3064" s="4"/>
    </row>
    <row r="3065" spans="10:10" x14ac:dyDescent="0.25">
      <c r="J3065" s="4"/>
    </row>
    <row r="3066" spans="10:10" x14ac:dyDescent="0.25">
      <c r="J3066" s="4"/>
    </row>
    <row r="3067" spans="10:10" x14ac:dyDescent="0.25">
      <c r="J3067" s="4"/>
    </row>
    <row r="3068" spans="10:10" x14ac:dyDescent="0.25">
      <c r="J3068" s="4"/>
    </row>
    <row r="3069" spans="10:10" x14ac:dyDescent="0.25">
      <c r="J3069" s="4"/>
    </row>
    <row r="3070" spans="10:10" x14ac:dyDescent="0.25">
      <c r="J3070" s="4"/>
    </row>
    <row r="3071" spans="10:10" x14ac:dyDescent="0.25">
      <c r="J3071" s="4"/>
    </row>
    <row r="3072" spans="10:10" x14ac:dyDescent="0.25">
      <c r="J3072" s="4"/>
    </row>
    <row r="3073" spans="10:10" x14ac:dyDescent="0.25">
      <c r="J3073" s="4"/>
    </row>
    <row r="3074" spans="10:10" x14ac:dyDescent="0.25">
      <c r="J3074" s="4"/>
    </row>
    <row r="3075" spans="10:10" x14ac:dyDescent="0.25">
      <c r="J3075" s="4"/>
    </row>
    <row r="3076" spans="10:10" x14ac:dyDescent="0.25">
      <c r="J3076" s="4"/>
    </row>
    <row r="3077" spans="10:10" x14ac:dyDescent="0.25">
      <c r="J3077" s="4"/>
    </row>
    <row r="3078" spans="10:10" x14ac:dyDescent="0.25">
      <c r="J3078" s="4"/>
    </row>
    <row r="3079" spans="10:10" x14ac:dyDescent="0.25">
      <c r="J3079" s="4"/>
    </row>
    <row r="3080" spans="10:10" x14ac:dyDescent="0.25">
      <c r="J3080" s="4"/>
    </row>
    <row r="3081" spans="10:10" x14ac:dyDescent="0.25">
      <c r="J3081" s="4"/>
    </row>
    <row r="3082" spans="10:10" x14ac:dyDescent="0.25">
      <c r="J3082" s="4"/>
    </row>
    <row r="3083" spans="10:10" x14ac:dyDescent="0.25">
      <c r="J3083" s="4"/>
    </row>
    <row r="3084" spans="10:10" x14ac:dyDescent="0.25">
      <c r="J3084" s="4"/>
    </row>
    <row r="3085" spans="10:10" x14ac:dyDescent="0.25">
      <c r="J3085" s="4"/>
    </row>
    <row r="3086" spans="10:10" x14ac:dyDescent="0.25">
      <c r="J3086" s="4"/>
    </row>
    <row r="3087" spans="10:10" x14ac:dyDescent="0.25">
      <c r="J3087" s="4"/>
    </row>
    <row r="3088" spans="10:10" x14ac:dyDescent="0.25">
      <c r="J3088" s="4"/>
    </row>
    <row r="3089" spans="10:10" x14ac:dyDescent="0.25">
      <c r="J3089" s="4"/>
    </row>
    <row r="3090" spans="10:10" x14ac:dyDescent="0.25">
      <c r="J3090" s="4"/>
    </row>
    <row r="3091" spans="10:10" x14ac:dyDescent="0.25">
      <c r="J3091" s="4"/>
    </row>
    <row r="3092" spans="10:10" x14ac:dyDescent="0.25">
      <c r="J3092" s="4"/>
    </row>
    <row r="3093" spans="10:10" x14ac:dyDescent="0.25">
      <c r="J3093" s="4"/>
    </row>
    <row r="3094" spans="10:10" x14ac:dyDescent="0.25">
      <c r="J3094" s="4"/>
    </row>
    <row r="3095" spans="10:10" x14ac:dyDescent="0.25">
      <c r="J3095" s="4"/>
    </row>
    <row r="3096" spans="10:10" x14ac:dyDescent="0.25">
      <c r="J3096" s="4"/>
    </row>
    <row r="3097" spans="10:10" x14ac:dyDescent="0.25">
      <c r="J3097" s="4"/>
    </row>
    <row r="3098" spans="10:10" x14ac:dyDescent="0.25">
      <c r="J3098" s="4"/>
    </row>
    <row r="3099" spans="10:10" x14ac:dyDescent="0.25">
      <c r="J3099" s="4"/>
    </row>
    <row r="3100" spans="10:10" x14ac:dyDescent="0.25">
      <c r="J3100" s="4"/>
    </row>
    <row r="3101" spans="10:10" x14ac:dyDescent="0.25">
      <c r="J3101" s="4"/>
    </row>
    <row r="3102" spans="10:10" x14ac:dyDescent="0.25">
      <c r="J3102" s="4"/>
    </row>
    <row r="3103" spans="10:10" x14ac:dyDescent="0.25">
      <c r="J3103" s="4"/>
    </row>
    <row r="3104" spans="10:10" x14ac:dyDescent="0.25">
      <c r="J3104" s="4"/>
    </row>
    <row r="3105" spans="10:10" x14ac:dyDescent="0.25">
      <c r="J3105" s="4"/>
    </row>
    <row r="3106" spans="10:10" x14ac:dyDescent="0.25">
      <c r="J3106" s="4"/>
    </row>
    <row r="3107" spans="10:10" x14ac:dyDescent="0.25">
      <c r="J3107" s="4"/>
    </row>
    <row r="3108" spans="10:10" x14ac:dyDescent="0.25">
      <c r="J3108" s="4"/>
    </row>
    <row r="3109" spans="10:10" x14ac:dyDescent="0.25">
      <c r="J3109" s="4"/>
    </row>
    <row r="3110" spans="10:10" x14ac:dyDescent="0.25">
      <c r="J3110" s="4"/>
    </row>
    <row r="3111" spans="10:10" x14ac:dyDescent="0.25">
      <c r="J3111" s="4"/>
    </row>
    <row r="3112" spans="10:10" x14ac:dyDescent="0.25">
      <c r="J3112" s="4"/>
    </row>
    <row r="3113" spans="10:10" x14ac:dyDescent="0.25">
      <c r="J3113" s="4"/>
    </row>
    <row r="3114" spans="10:10" x14ac:dyDescent="0.25">
      <c r="J3114" s="4"/>
    </row>
    <row r="3115" spans="10:10" x14ac:dyDescent="0.25">
      <c r="J3115" s="4"/>
    </row>
    <row r="3116" spans="10:10" x14ac:dyDescent="0.25">
      <c r="J3116" s="4"/>
    </row>
    <row r="3117" spans="10:10" x14ac:dyDescent="0.25">
      <c r="J3117" s="4"/>
    </row>
    <row r="3118" spans="10:10" x14ac:dyDescent="0.25">
      <c r="J3118" s="4"/>
    </row>
    <row r="3119" spans="10:10" x14ac:dyDescent="0.25">
      <c r="J3119" s="4"/>
    </row>
    <row r="3120" spans="10:10" x14ac:dyDescent="0.25">
      <c r="J3120" s="4"/>
    </row>
    <row r="3121" spans="10:10" x14ac:dyDescent="0.25">
      <c r="J3121" s="4"/>
    </row>
    <row r="3122" spans="10:10" x14ac:dyDescent="0.25">
      <c r="J3122" s="4"/>
    </row>
    <row r="3123" spans="10:10" x14ac:dyDescent="0.25">
      <c r="J3123" s="4"/>
    </row>
    <row r="3124" spans="10:10" x14ac:dyDescent="0.25">
      <c r="J3124" s="4"/>
    </row>
    <row r="3125" spans="10:10" x14ac:dyDescent="0.25">
      <c r="J3125" s="4"/>
    </row>
    <row r="3126" spans="10:10" x14ac:dyDescent="0.25">
      <c r="J3126" s="4"/>
    </row>
    <row r="3127" spans="10:10" x14ac:dyDescent="0.25">
      <c r="J3127" s="4"/>
    </row>
    <row r="3128" spans="10:10" x14ac:dyDescent="0.25">
      <c r="J3128" s="4"/>
    </row>
    <row r="3129" spans="10:10" x14ac:dyDescent="0.25">
      <c r="J3129" s="4"/>
    </row>
    <row r="3130" spans="10:10" x14ac:dyDescent="0.25">
      <c r="J3130" s="4"/>
    </row>
    <row r="3131" spans="10:10" x14ac:dyDescent="0.25">
      <c r="J3131" s="4"/>
    </row>
    <row r="3132" spans="10:10" x14ac:dyDescent="0.25">
      <c r="J3132" s="4"/>
    </row>
    <row r="3133" spans="10:10" x14ac:dyDescent="0.25">
      <c r="J3133" s="4"/>
    </row>
    <row r="3134" spans="10:10" x14ac:dyDescent="0.25">
      <c r="J3134" s="4"/>
    </row>
    <row r="3135" spans="10:10" x14ac:dyDescent="0.25">
      <c r="J3135" s="4"/>
    </row>
    <row r="3136" spans="10:10" x14ac:dyDescent="0.25">
      <c r="J3136" s="4"/>
    </row>
    <row r="3137" spans="10:10" x14ac:dyDescent="0.25">
      <c r="J3137" s="4"/>
    </row>
    <row r="3138" spans="10:10" x14ac:dyDescent="0.25">
      <c r="J3138" s="4"/>
    </row>
    <row r="3139" spans="10:10" x14ac:dyDescent="0.25">
      <c r="J3139" s="4"/>
    </row>
    <row r="3140" spans="10:10" x14ac:dyDescent="0.25">
      <c r="J3140" s="4"/>
    </row>
    <row r="3141" spans="10:10" x14ac:dyDescent="0.25">
      <c r="J3141" s="4"/>
    </row>
    <row r="3142" spans="10:10" x14ac:dyDescent="0.25">
      <c r="J3142" s="4"/>
    </row>
    <row r="3143" spans="10:10" x14ac:dyDescent="0.25">
      <c r="J3143" s="4"/>
    </row>
    <row r="3144" spans="10:10" x14ac:dyDescent="0.25">
      <c r="J3144" s="4"/>
    </row>
    <row r="3145" spans="10:10" x14ac:dyDescent="0.25">
      <c r="J3145" s="4"/>
    </row>
    <row r="3146" spans="10:10" x14ac:dyDescent="0.25">
      <c r="J3146" s="4"/>
    </row>
    <row r="3147" spans="10:10" x14ac:dyDescent="0.25">
      <c r="J3147" s="4"/>
    </row>
    <row r="3148" spans="10:10" x14ac:dyDescent="0.25">
      <c r="J3148" s="4"/>
    </row>
    <row r="3149" spans="10:10" x14ac:dyDescent="0.25">
      <c r="J3149" s="4"/>
    </row>
    <row r="3150" spans="10:10" x14ac:dyDescent="0.25">
      <c r="J3150" s="4"/>
    </row>
    <row r="3151" spans="10:10" x14ac:dyDescent="0.25">
      <c r="J3151" s="4"/>
    </row>
    <row r="3152" spans="10:10" x14ac:dyDescent="0.25">
      <c r="J3152" s="4"/>
    </row>
    <row r="3153" spans="10:10" x14ac:dyDescent="0.25">
      <c r="J3153" s="4"/>
    </row>
    <row r="3154" spans="10:10" x14ac:dyDescent="0.25">
      <c r="J3154" s="4"/>
    </row>
    <row r="3155" spans="10:10" x14ac:dyDescent="0.25">
      <c r="J3155" s="4"/>
    </row>
    <row r="3156" spans="10:10" x14ac:dyDescent="0.25">
      <c r="J3156" s="4"/>
    </row>
    <row r="3157" spans="10:10" x14ac:dyDescent="0.25">
      <c r="J3157" s="4"/>
    </row>
    <row r="3158" spans="10:10" x14ac:dyDescent="0.25">
      <c r="J3158" s="4"/>
    </row>
    <row r="3159" spans="10:10" x14ac:dyDescent="0.25">
      <c r="J3159" s="4"/>
    </row>
    <row r="3160" spans="10:10" x14ac:dyDescent="0.25">
      <c r="J3160" s="4"/>
    </row>
    <row r="3161" spans="10:10" x14ac:dyDescent="0.25">
      <c r="J3161" s="4"/>
    </row>
    <row r="3162" spans="10:10" x14ac:dyDescent="0.25">
      <c r="J3162" s="4"/>
    </row>
    <row r="3163" spans="10:10" x14ac:dyDescent="0.25">
      <c r="J3163" s="4"/>
    </row>
    <row r="3164" spans="10:10" x14ac:dyDescent="0.25">
      <c r="J3164" s="4"/>
    </row>
    <row r="3165" spans="10:10" x14ac:dyDescent="0.25">
      <c r="J3165" s="4"/>
    </row>
    <row r="3166" spans="10:10" x14ac:dyDescent="0.25">
      <c r="J3166" s="4"/>
    </row>
    <row r="3167" spans="10:10" x14ac:dyDescent="0.25">
      <c r="J3167" s="4"/>
    </row>
    <row r="3168" spans="10:10" x14ac:dyDescent="0.25">
      <c r="J3168" s="4"/>
    </row>
    <row r="3169" spans="10:10" x14ac:dyDescent="0.25">
      <c r="J3169" s="4"/>
    </row>
    <row r="3170" spans="10:10" x14ac:dyDescent="0.25">
      <c r="J3170" s="4"/>
    </row>
    <row r="3171" spans="10:10" x14ac:dyDescent="0.25">
      <c r="J3171" s="4"/>
    </row>
    <row r="3172" spans="10:10" x14ac:dyDescent="0.25">
      <c r="J3172" s="4"/>
    </row>
    <row r="3173" spans="10:10" x14ac:dyDescent="0.25">
      <c r="J3173" s="4"/>
    </row>
    <row r="3174" spans="10:10" x14ac:dyDescent="0.25">
      <c r="J3174" s="4"/>
    </row>
    <row r="3175" spans="10:10" x14ac:dyDescent="0.25">
      <c r="J3175" s="4"/>
    </row>
    <row r="3176" spans="10:10" x14ac:dyDescent="0.25">
      <c r="J3176" s="4"/>
    </row>
    <row r="3177" spans="10:10" x14ac:dyDescent="0.25">
      <c r="J3177" s="4"/>
    </row>
    <row r="3178" spans="10:10" x14ac:dyDescent="0.25">
      <c r="J3178" s="4"/>
    </row>
    <row r="3179" spans="10:10" x14ac:dyDescent="0.25">
      <c r="J3179" s="4"/>
    </row>
    <row r="3180" spans="10:10" x14ac:dyDescent="0.25">
      <c r="J3180" s="4"/>
    </row>
    <row r="3181" spans="10:10" x14ac:dyDescent="0.25">
      <c r="J3181" s="4"/>
    </row>
    <row r="3182" spans="10:10" x14ac:dyDescent="0.25">
      <c r="J3182" s="4"/>
    </row>
    <row r="3183" spans="10:10" x14ac:dyDescent="0.25">
      <c r="J3183" s="4"/>
    </row>
    <row r="3184" spans="10:10" x14ac:dyDescent="0.25">
      <c r="J3184" s="4"/>
    </row>
    <row r="3185" spans="10:10" x14ac:dyDescent="0.25">
      <c r="J3185" s="4"/>
    </row>
    <row r="3186" spans="10:10" x14ac:dyDescent="0.25">
      <c r="J3186" s="4"/>
    </row>
    <row r="3187" spans="10:10" x14ac:dyDescent="0.25">
      <c r="J3187" s="4"/>
    </row>
    <row r="3188" spans="10:10" x14ac:dyDescent="0.25">
      <c r="J3188" s="4"/>
    </row>
    <row r="3189" spans="10:10" x14ac:dyDescent="0.25">
      <c r="J3189" s="4"/>
    </row>
    <row r="3190" spans="10:10" x14ac:dyDescent="0.25">
      <c r="J3190" s="4"/>
    </row>
    <row r="3191" spans="10:10" x14ac:dyDescent="0.25">
      <c r="J3191" s="4"/>
    </row>
    <row r="3192" spans="10:10" x14ac:dyDescent="0.25">
      <c r="J3192" s="4"/>
    </row>
    <row r="3193" spans="10:10" x14ac:dyDescent="0.25">
      <c r="J3193" s="4"/>
    </row>
    <row r="3194" spans="10:10" x14ac:dyDescent="0.25">
      <c r="J3194" s="4"/>
    </row>
    <row r="3195" spans="10:10" x14ac:dyDescent="0.25">
      <c r="J3195" s="4"/>
    </row>
    <row r="3196" spans="10:10" x14ac:dyDescent="0.25">
      <c r="J3196" s="4"/>
    </row>
    <row r="3197" spans="10:10" x14ac:dyDescent="0.25">
      <c r="J3197" s="4"/>
    </row>
    <row r="3198" spans="10:10" x14ac:dyDescent="0.25">
      <c r="J3198" s="4"/>
    </row>
    <row r="3199" spans="10:10" x14ac:dyDescent="0.25">
      <c r="J3199" s="4"/>
    </row>
    <row r="3200" spans="10:10" x14ac:dyDescent="0.25">
      <c r="J3200" s="4"/>
    </row>
    <row r="3201" spans="10:10" x14ac:dyDescent="0.25">
      <c r="J3201" s="4"/>
    </row>
    <row r="3202" spans="10:10" x14ac:dyDescent="0.25">
      <c r="J3202" s="4"/>
    </row>
    <row r="3203" spans="10:10" x14ac:dyDescent="0.25">
      <c r="J3203" s="4"/>
    </row>
    <row r="3204" spans="10:10" x14ac:dyDescent="0.25">
      <c r="J3204" s="4"/>
    </row>
    <row r="3205" spans="10:10" x14ac:dyDescent="0.25">
      <c r="J3205" s="4"/>
    </row>
    <row r="3206" spans="10:10" x14ac:dyDescent="0.25">
      <c r="J3206" s="4"/>
    </row>
    <row r="3207" spans="10:10" x14ac:dyDescent="0.25">
      <c r="J3207" s="4"/>
    </row>
    <row r="3208" spans="10:10" x14ac:dyDescent="0.25">
      <c r="J3208" s="4"/>
    </row>
    <row r="3209" spans="10:10" x14ac:dyDescent="0.25">
      <c r="J3209" s="4"/>
    </row>
    <row r="3210" spans="10:10" x14ac:dyDescent="0.25">
      <c r="J3210" s="4"/>
    </row>
    <row r="3211" spans="10:10" x14ac:dyDescent="0.25">
      <c r="J3211" s="4"/>
    </row>
    <row r="3212" spans="10:10" x14ac:dyDescent="0.25">
      <c r="J3212" s="4"/>
    </row>
    <row r="3213" spans="10:10" x14ac:dyDescent="0.25">
      <c r="J3213" s="4"/>
    </row>
    <row r="3214" spans="10:10" x14ac:dyDescent="0.25">
      <c r="J3214" s="4"/>
    </row>
    <row r="3215" spans="10:10" x14ac:dyDescent="0.25">
      <c r="J3215" s="4"/>
    </row>
    <row r="3216" spans="10:10" x14ac:dyDescent="0.25">
      <c r="J3216" s="4"/>
    </row>
    <row r="3217" spans="10:10" x14ac:dyDescent="0.25">
      <c r="J3217" s="4"/>
    </row>
    <row r="3218" spans="10:10" x14ac:dyDescent="0.25">
      <c r="J3218" s="4"/>
    </row>
    <row r="3219" spans="10:10" x14ac:dyDescent="0.25">
      <c r="J3219" s="4"/>
    </row>
    <row r="3220" spans="10:10" x14ac:dyDescent="0.25">
      <c r="J3220" s="4"/>
    </row>
    <row r="3221" spans="10:10" x14ac:dyDescent="0.25">
      <c r="J3221" s="4"/>
    </row>
    <row r="3222" spans="10:10" x14ac:dyDescent="0.25">
      <c r="J3222" s="4"/>
    </row>
    <row r="3223" spans="10:10" x14ac:dyDescent="0.25">
      <c r="J3223" s="4"/>
    </row>
    <row r="3224" spans="10:10" x14ac:dyDescent="0.25">
      <c r="J3224" s="4"/>
    </row>
    <row r="3225" spans="10:10" x14ac:dyDescent="0.25">
      <c r="J3225" s="4"/>
    </row>
    <row r="3226" spans="10:10" x14ac:dyDescent="0.25">
      <c r="J3226" s="4"/>
    </row>
    <row r="3227" spans="10:10" x14ac:dyDescent="0.25">
      <c r="J3227" s="4"/>
    </row>
    <row r="3228" spans="10:10" x14ac:dyDescent="0.25">
      <c r="J3228" s="4"/>
    </row>
    <row r="3229" spans="10:10" x14ac:dyDescent="0.25">
      <c r="J3229" s="4"/>
    </row>
    <row r="3230" spans="10:10" x14ac:dyDescent="0.25">
      <c r="J3230" s="4"/>
    </row>
    <row r="3231" spans="10:10" x14ac:dyDescent="0.25">
      <c r="J3231" s="4"/>
    </row>
    <row r="3232" spans="10:10" x14ac:dyDescent="0.25">
      <c r="J3232" s="4"/>
    </row>
    <row r="3233" spans="10:10" x14ac:dyDescent="0.25">
      <c r="J3233" s="4"/>
    </row>
    <row r="3234" spans="10:10" x14ac:dyDescent="0.25">
      <c r="J3234" s="4"/>
    </row>
    <row r="3235" spans="10:10" x14ac:dyDescent="0.25">
      <c r="J3235" s="4"/>
    </row>
    <row r="3236" spans="10:10" x14ac:dyDescent="0.25">
      <c r="J3236" s="4"/>
    </row>
    <row r="3237" spans="10:10" x14ac:dyDescent="0.25">
      <c r="J3237" s="4"/>
    </row>
    <row r="3238" spans="10:10" x14ac:dyDescent="0.25">
      <c r="J3238" s="4"/>
    </row>
    <row r="3239" spans="10:10" x14ac:dyDescent="0.25">
      <c r="J3239" s="4"/>
    </row>
    <row r="3240" spans="10:10" x14ac:dyDescent="0.25">
      <c r="J3240" s="4"/>
    </row>
    <row r="3241" spans="10:10" x14ac:dyDescent="0.25">
      <c r="J3241" s="4"/>
    </row>
    <row r="3242" spans="10:10" x14ac:dyDescent="0.25">
      <c r="J3242" s="4"/>
    </row>
    <row r="3243" spans="10:10" x14ac:dyDescent="0.25">
      <c r="J3243" s="4"/>
    </row>
    <row r="3244" spans="10:10" x14ac:dyDescent="0.25">
      <c r="J3244" s="4"/>
    </row>
    <row r="3245" spans="10:10" x14ac:dyDescent="0.25">
      <c r="J3245" s="4"/>
    </row>
    <row r="3246" spans="10:10" x14ac:dyDescent="0.25">
      <c r="J3246" s="4"/>
    </row>
    <row r="3247" spans="10:10" x14ac:dyDescent="0.25">
      <c r="J3247" s="4"/>
    </row>
    <row r="3248" spans="10:10" x14ac:dyDescent="0.25">
      <c r="J3248" s="4"/>
    </row>
    <row r="3249" spans="10:10" x14ac:dyDescent="0.25">
      <c r="J3249" s="4"/>
    </row>
    <row r="3250" spans="10:10" x14ac:dyDescent="0.25">
      <c r="J3250" s="4"/>
    </row>
    <row r="3251" spans="10:10" x14ac:dyDescent="0.25">
      <c r="J3251" s="4"/>
    </row>
    <row r="3252" spans="10:10" x14ac:dyDescent="0.25">
      <c r="J3252" s="4"/>
    </row>
    <row r="3253" spans="10:10" x14ac:dyDescent="0.25">
      <c r="J3253" s="4"/>
    </row>
    <row r="3254" spans="10:10" x14ac:dyDescent="0.25">
      <c r="J3254" s="4"/>
    </row>
    <row r="3255" spans="10:10" x14ac:dyDescent="0.25">
      <c r="J3255" s="4"/>
    </row>
    <row r="3256" spans="10:10" x14ac:dyDescent="0.25">
      <c r="J3256" s="4"/>
    </row>
    <row r="3257" spans="10:10" x14ac:dyDescent="0.25">
      <c r="J3257" s="4"/>
    </row>
    <row r="3258" spans="10:10" x14ac:dyDescent="0.25">
      <c r="J3258" s="4"/>
    </row>
    <row r="3259" spans="10:10" x14ac:dyDescent="0.25">
      <c r="J3259" s="4"/>
    </row>
    <row r="3260" spans="10:10" x14ac:dyDescent="0.25">
      <c r="J3260" s="4"/>
    </row>
    <row r="3261" spans="10:10" x14ac:dyDescent="0.25">
      <c r="J3261" s="4"/>
    </row>
    <row r="3262" spans="10:10" x14ac:dyDescent="0.25">
      <c r="J3262" s="4"/>
    </row>
    <row r="3263" spans="10:10" x14ac:dyDescent="0.25">
      <c r="J3263" s="4"/>
    </row>
    <row r="3264" spans="10:10" x14ac:dyDescent="0.25">
      <c r="J3264" s="4"/>
    </row>
    <row r="3265" spans="10:10" x14ac:dyDescent="0.25">
      <c r="J3265" s="4"/>
    </row>
    <row r="3266" spans="10:10" x14ac:dyDescent="0.25">
      <c r="J3266" s="4"/>
    </row>
    <row r="3267" spans="10:10" x14ac:dyDescent="0.25">
      <c r="J3267" s="4"/>
    </row>
    <row r="3268" spans="10:10" x14ac:dyDescent="0.25">
      <c r="J3268" s="4"/>
    </row>
    <row r="3269" spans="10:10" x14ac:dyDescent="0.25">
      <c r="J3269" s="4"/>
    </row>
    <row r="3270" spans="10:10" x14ac:dyDescent="0.25">
      <c r="J3270" s="4"/>
    </row>
    <row r="3271" spans="10:10" x14ac:dyDescent="0.25">
      <c r="J3271" s="4"/>
    </row>
    <row r="3272" spans="10:10" x14ac:dyDescent="0.25">
      <c r="J3272" s="4"/>
    </row>
    <row r="3273" spans="10:10" x14ac:dyDescent="0.25">
      <c r="J3273" s="4"/>
    </row>
    <row r="3274" spans="10:10" x14ac:dyDescent="0.25">
      <c r="J3274" s="4"/>
    </row>
    <row r="3275" spans="10:10" x14ac:dyDescent="0.25">
      <c r="J3275" s="4"/>
    </row>
    <row r="3276" spans="10:10" x14ac:dyDescent="0.25">
      <c r="J3276" s="4"/>
    </row>
    <row r="3277" spans="10:10" x14ac:dyDescent="0.25">
      <c r="J3277" s="4"/>
    </row>
    <row r="3278" spans="10:10" x14ac:dyDescent="0.25">
      <c r="J3278" s="4"/>
    </row>
    <row r="3279" spans="10:10" x14ac:dyDescent="0.25">
      <c r="J3279" s="4"/>
    </row>
    <row r="3280" spans="10:10" x14ac:dyDescent="0.25">
      <c r="J3280" s="4"/>
    </row>
    <row r="3281" spans="10:10" x14ac:dyDescent="0.25">
      <c r="J3281" s="4"/>
    </row>
    <row r="3282" spans="10:10" x14ac:dyDescent="0.25">
      <c r="J3282" s="4"/>
    </row>
    <row r="3283" spans="10:10" x14ac:dyDescent="0.25">
      <c r="J3283" s="4"/>
    </row>
    <row r="3284" spans="10:10" x14ac:dyDescent="0.25">
      <c r="J3284" s="4"/>
    </row>
    <row r="3285" spans="10:10" x14ac:dyDescent="0.25">
      <c r="J3285" s="4"/>
    </row>
    <row r="3286" spans="10:10" x14ac:dyDescent="0.25">
      <c r="J3286" s="4"/>
    </row>
    <row r="3287" spans="10:10" x14ac:dyDescent="0.25">
      <c r="J3287" s="4"/>
    </row>
    <row r="3288" spans="10:10" x14ac:dyDescent="0.25">
      <c r="J3288" s="4"/>
    </row>
    <row r="3289" spans="10:10" x14ac:dyDescent="0.25">
      <c r="J3289" s="4"/>
    </row>
    <row r="3290" spans="10:10" x14ac:dyDescent="0.25">
      <c r="J3290" s="4"/>
    </row>
    <row r="3291" spans="10:10" x14ac:dyDescent="0.25">
      <c r="J3291" s="4"/>
    </row>
    <row r="3292" spans="10:10" x14ac:dyDescent="0.25">
      <c r="J3292" s="4"/>
    </row>
    <row r="3293" spans="10:10" x14ac:dyDescent="0.25">
      <c r="J3293" s="4"/>
    </row>
    <row r="3294" spans="10:10" x14ac:dyDescent="0.25">
      <c r="J3294" s="4"/>
    </row>
    <row r="3295" spans="10:10" x14ac:dyDescent="0.25">
      <c r="J3295" s="4"/>
    </row>
    <row r="3296" spans="10:10" x14ac:dyDescent="0.25">
      <c r="J3296" s="4"/>
    </row>
    <row r="3297" spans="10:10" x14ac:dyDescent="0.25">
      <c r="J3297" s="4"/>
    </row>
    <row r="3298" spans="10:10" x14ac:dyDescent="0.25">
      <c r="J3298" s="4"/>
    </row>
    <row r="3299" spans="10:10" x14ac:dyDescent="0.25">
      <c r="J3299" s="4"/>
    </row>
    <row r="3300" spans="10:10" x14ac:dyDescent="0.25">
      <c r="J3300" s="4"/>
    </row>
    <row r="3301" spans="10:10" x14ac:dyDescent="0.25">
      <c r="J3301" s="4"/>
    </row>
    <row r="3302" spans="10:10" x14ac:dyDescent="0.25">
      <c r="J3302" s="4"/>
    </row>
    <row r="3303" spans="10:10" x14ac:dyDescent="0.25">
      <c r="J3303" s="4"/>
    </row>
    <row r="3304" spans="10:10" x14ac:dyDescent="0.25">
      <c r="J3304" s="4"/>
    </row>
    <row r="3305" spans="10:10" x14ac:dyDescent="0.25">
      <c r="J3305" s="4"/>
    </row>
    <row r="3306" spans="10:10" x14ac:dyDescent="0.25">
      <c r="J3306" s="4"/>
    </row>
    <row r="3307" spans="10:10" x14ac:dyDescent="0.25">
      <c r="J3307" s="4"/>
    </row>
    <row r="3308" spans="10:10" x14ac:dyDescent="0.25">
      <c r="J3308" s="4"/>
    </row>
    <row r="3309" spans="10:10" x14ac:dyDescent="0.25">
      <c r="J3309" s="4"/>
    </row>
    <row r="3310" spans="10:10" x14ac:dyDescent="0.25">
      <c r="J3310" s="4"/>
    </row>
    <row r="3311" spans="10:10" x14ac:dyDescent="0.25">
      <c r="J3311" s="4"/>
    </row>
    <row r="3312" spans="10:10" x14ac:dyDescent="0.25">
      <c r="J3312" s="4"/>
    </row>
    <row r="3313" spans="10:10" x14ac:dyDescent="0.25">
      <c r="J3313" s="4"/>
    </row>
    <row r="3314" spans="10:10" x14ac:dyDescent="0.25">
      <c r="J3314" s="4"/>
    </row>
    <row r="3315" spans="10:10" x14ac:dyDescent="0.25">
      <c r="J3315" s="4"/>
    </row>
    <row r="3316" spans="10:10" x14ac:dyDescent="0.25">
      <c r="J3316" s="4"/>
    </row>
    <row r="3317" spans="10:10" x14ac:dyDescent="0.25">
      <c r="J3317" s="4"/>
    </row>
    <row r="3318" spans="10:10" x14ac:dyDescent="0.25">
      <c r="J3318" s="4"/>
    </row>
    <row r="3319" spans="10:10" x14ac:dyDescent="0.25">
      <c r="J3319" s="4"/>
    </row>
    <row r="3320" spans="10:10" x14ac:dyDescent="0.25">
      <c r="J3320" s="4"/>
    </row>
    <row r="3321" spans="10:10" x14ac:dyDescent="0.25">
      <c r="J3321" s="4"/>
    </row>
    <row r="3322" spans="10:10" x14ac:dyDescent="0.25">
      <c r="J3322" s="4"/>
    </row>
    <row r="3323" spans="10:10" x14ac:dyDescent="0.25">
      <c r="J3323" s="4"/>
    </row>
    <row r="3324" spans="10:10" x14ac:dyDescent="0.25">
      <c r="J3324" s="4"/>
    </row>
    <row r="3325" spans="10:10" x14ac:dyDescent="0.25">
      <c r="J3325" s="4"/>
    </row>
    <row r="3326" spans="10:10" x14ac:dyDescent="0.25">
      <c r="J3326" s="4"/>
    </row>
    <row r="3327" spans="10:10" x14ac:dyDescent="0.25">
      <c r="J3327" s="4"/>
    </row>
    <row r="3328" spans="10:10" x14ac:dyDescent="0.25">
      <c r="J3328" s="4"/>
    </row>
    <row r="3329" spans="10:10" x14ac:dyDescent="0.25">
      <c r="J3329" s="4"/>
    </row>
    <row r="3330" spans="10:10" x14ac:dyDescent="0.25">
      <c r="J3330" s="4"/>
    </row>
    <row r="3331" spans="10:10" x14ac:dyDescent="0.25">
      <c r="J3331" s="4"/>
    </row>
    <row r="3332" spans="10:10" x14ac:dyDescent="0.25">
      <c r="J3332" s="4"/>
    </row>
    <row r="3333" spans="10:10" x14ac:dyDescent="0.25">
      <c r="J3333" s="4"/>
    </row>
    <row r="3334" spans="10:10" x14ac:dyDescent="0.25">
      <c r="J3334" s="4"/>
    </row>
    <row r="3335" spans="10:10" x14ac:dyDescent="0.25">
      <c r="J3335" s="4"/>
    </row>
    <row r="3336" spans="10:10" x14ac:dyDescent="0.25">
      <c r="J3336" s="4"/>
    </row>
    <row r="3337" spans="10:10" x14ac:dyDescent="0.25">
      <c r="J3337" s="4"/>
    </row>
    <row r="3338" spans="10:10" x14ac:dyDescent="0.25">
      <c r="J3338" s="4"/>
    </row>
    <row r="3339" spans="10:10" x14ac:dyDescent="0.25">
      <c r="J3339" s="4"/>
    </row>
    <row r="3340" spans="10:10" x14ac:dyDescent="0.25">
      <c r="J3340" s="4"/>
    </row>
    <row r="3341" spans="10:10" x14ac:dyDescent="0.25">
      <c r="J3341" s="4"/>
    </row>
    <row r="3342" spans="10:10" x14ac:dyDescent="0.25">
      <c r="J3342" s="4"/>
    </row>
    <row r="3343" spans="10:10" x14ac:dyDescent="0.25">
      <c r="J3343" s="4"/>
    </row>
    <row r="3344" spans="10:10" x14ac:dyDescent="0.25">
      <c r="J3344" s="4"/>
    </row>
    <row r="3345" spans="10:10" x14ac:dyDescent="0.25">
      <c r="J3345" s="4"/>
    </row>
    <row r="3346" spans="10:10" x14ac:dyDescent="0.25">
      <c r="J3346" s="4"/>
    </row>
    <row r="3347" spans="10:10" x14ac:dyDescent="0.25">
      <c r="J3347" s="4"/>
    </row>
    <row r="3348" spans="10:10" x14ac:dyDescent="0.25">
      <c r="J3348" s="4"/>
    </row>
    <row r="3349" spans="10:10" x14ac:dyDescent="0.25">
      <c r="J3349" s="4"/>
    </row>
    <row r="3350" spans="10:10" x14ac:dyDescent="0.25">
      <c r="J3350" s="4"/>
    </row>
    <row r="3351" spans="10:10" x14ac:dyDescent="0.25">
      <c r="J3351" s="4"/>
    </row>
    <row r="3352" spans="10:10" x14ac:dyDescent="0.25">
      <c r="J3352" s="4"/>
    </row>
    <row r="3353" spans="10:10" x14ac:dyDescent="0.25">
      <c r="J3353" s="4"/>
    </row>
    <row r="3354" spans="10:10" x14ac:dyDescent="0.25">
      <c r="J3354" s="4"/>
    </row>
    <row r="3355" spans="10:10" x14ac:dyDescent="0.25">
      <c r="J3355" s="4"/>
    </row>
    <row r="3356" spans="10:10" x14ac:dyDescent="0.25">
      <c r="J3356" s="4"/>
    </row>
    <row r="3357" spans="10:10" x14ac:dyDescent="0.25">
      <c r="J3357" s="4"/>
    </row>
    <row r="3358" spans="10:10" x14ac:dyDescent="0.25">
      <c r="J3358" s="4"/>
    </row>
    <row r="3359" spans="10:10" x14ac:dyDescent="0.25">
      <c r="J3359" s="4"/>
    </row>
    <row r="3360" spans="10:10" x14ac:dyDescent="0.25">
      <c r="J3360" s="4"/>
    </row>
    <row r="3361" spans="10:10" x14ac:dyDescent="0.25">
      <c r="J3361" s="4"/>
    </row>
    <row r="3362" spans="10:10" x14ac:dyDescent="0.25">
      <c r="J3362" s="4"/>
    </row>
    <row r="3363" spans="10:10" x14ac:dyDescent="0.25">
      <c r="J3363" s="4"/>
    </row>
    <row r="3364" spans="10:10" x14ac:dyDescent="0.25">
      <c r="J3364" s="4"/>
    </row>
    <row r="3365" spans="10:10" x14ac:dyDescent="0.25">
      <c r="J3365" s="4"/>
    </row>
    <row r="3366" spans="10:10" x14ac:dyDescent="0.25">
      <c r="J3366" s="4"/>
    </row>
    <row r="3367" spans="10:10" x14ac:dyDescent="0.25">
      <c r="J3367" s="4"/>
    </row>
    <row r="3368" spans="10:10" x14ac:dyDescent="0.25">
      <c r="J3368" s="4"/>
    </row>
    <row r="3369" spans="10:10" x14ac:dyDescent="0.25">
      <c r="J3369" s="4"/>
    </row>
    <row r="3370" spans="10:10" x14ac:dyDescent="0.25">
      <c r="J3370" s="4"/>
    </row>
    <row r="3371" spans="10:10" x14ac:dyDescent="0.25">
      <c r="J3371" s="4"/>
    </row>
    <row r="3372" spans="10:10" x14ac:dyDescent="0.25">
      <c r="J3372" s="4"/>
    </row>
    <row r="3373" spans="10:10" x14ac:dyDescent="0.25">
      <c r="J3373" s="4"/>
    </row>
    <row r="3374" spans="10:10" x14ac:dyDescent="0.25">
      <c r="J3374" s="4"/>
    </row>
    <row r="3375" spans="10:10" x14ac:dyDescent="0.25">
      <c r="J3375" s="4"/>
    </row>
    <row r="3376" spans="10:10" x14ac:dyDescent="0.25">
      <c r="J3376" s="4"/>
    </row>
    <row r="3377" spans="10:10" x14ac:dyDescent="0.25">
      <c r="J3377" s="4"/>
    </row>
    <row r="3378" spans="10:10" x14ac:dyDescent="0.25">
      <c r="J3378" s="4"/>
    </row>
    <row r="3379" spans="10:10" x14ac:dyDescent="0.25">
      <c r="J3379" s="4"/>
    </row>
    <row r="3380" spans="10:10" x14ac:dyDescent="0.25">
      <c r="J3380" s="4"/>
    </row>
    <row r="3381" spans="10:10" x14ac:dyDescent="0.25">
      <c r="J3381" s="4"/>
    </row>
    <row r="3382" spans="10:10" x14ac:dyDescent="0.25">
      <c r="J3382" s="4"/>
    </row>
    <row r="3383" spans="10:10" x14ac:dyDescent="0.25">
      <c r="J3383" s="4"/>
    </row>
    <row r="3384" spans="10:10" x14ac:dyDescent="0.25">
      <c r="J3384" s="4"/>
    </row>
    <row r="3385" spans="10:10" x14ac:dyDescent="0.25">
      <c r="J3385" s="4"/>
    </row>
    <row r="3386" spans="10:10" x14ac:dyDescent="0.25">
      <c r="J3386" s="4"/>
    </row>
    <row r="3387" spans="10:10" x14ac:dyDescent="0.25">
      <c r="J3387" s="4"/>
    </row>
    <row r="3388" spans="10:10" x14ac:dyDescent="0.25">
      <c r="J3388" s="4"/>
    </row>
    <row r="3389" spans="10:10" x14ac:dyDescent="0.25">
      <c r="J3389" s="4"/>
    </row>
    <row r="3390" spans="10:10" x14ac:dyDescent="0.25">
      <c r="J3390" s="4"/>
    </row>
    <row r="3391" spans="10:10" x14ac:dyDescent="0.25">
      <c r="J3391" s="4"/>
    </row>
    <row r="3392" spans="10:10" x14ac:dyDescent="0.25">
      <c r="J3392" s="4"/>
    </row>
    <row r="3393" spans="10:10" x14ac:dyDescent="0.25">
      <c r="J3393" s="4"/>
    </row>
    <row r="3394" spans="10:10" x14ac:dyDescent="0.25">
      <c r="J3394" s="4"/>
    </row>
    <row r="3395" spans="10:10" x14ac:dyDescent="0.25">
      <c r="J3395" s="4"/>
    </row>
    <row r="3396" spans="10:10" x14ac:dyDescent="0.25">
      <c r="J3396" s="4"/>
    </row>
    <row r="3397" spans="10:10" x14ac:dyDescent="0.25">
      <c r="J3397" s="4"/>
    </row>
    <row r="3398" spans="10:10" x14ac:dyDescent="0.25">
      <c r="J3398" s="4"/>
    </row>
    <row r="3399" spans="10:10" x14ac:dyDescent="0.25">
      <c r="J3399" s="4"/>
    </row>
    <row r="3400" spans="10:10" x14ac:dyDescent="0.25">
      <c r="J3400" s="4"/>
    </row>
    <row r="3401" spans="10:10" x14ac:dyDescent="0.25">
      <c r="J3401" s="4"/>
    </row>
    <row r="3402" spans="10:10" x14ac:dyDescent="0.25">
      <c r="J3402" s="4"/>
    </row>
    <row r="3403" spans="10:10" x14ac:dyDescent="0.25">
      <c r="J3403" s="4"/>
    </row>
    <row r="3404" spans="10:10" x14ac:dyDescent="0.25">
      <c r="J3404" s="4"/>
    </row>
    <row r="3405" spans="10:10" x14ac:dyDescent="0.25">
      <c r="J3405" s="4"/>
    </row>
    <row r="3406" spans="10:10" x14ac:dyDescent="0.25">
      <c r="J3406" s="4"/>
    </row>
    <row r="3407" spans="10:10" x14ac:dyDescent="0.25">
      <c r="J3407" s="4"/>
    </row>
    <row r="3408" spans="10:10" x14ac:dyDescent="0.25">
      <c r="J3408" s="4"/>
    </row>
    <row r="3409" spans="10:10" x14ac:dyDescent="0.25">
      <c r="J3409" s="4"/>
    </row>
    <row r="3410" spans="10:10" x14ac:dyDescent="0.25">
      <c r="J3410" s="4"/>
    </row>
    <row r="3411" spans="10:10" x14ac:dyDescent="0.25">
      <c r="J3411" s="4"/>
    </row>
    <row r="3412" spans="10:10" x14ac:dyDescent="0.25">
      <c r="J3412" s="4"/>
    </row>
    <row r="3413" spans="10:10" x14ac:dyDescent="0.25">
      <c r="J3413" s="4"/>
    </row>
    <row r="3414" spans="10:10" x14ac:dyDescent="0.25">
      <c r="J3414" s="4"/>
    </row>
    <row r="3415" spans="10:10" x14ac:dyDescent="0.25">
      <c r="J3415" s="4"/>
    </row>
    <row r="3416" spans="10:10" x14ac:dyDescent="0.25">
      <c r="J3416" s="4"/>
    </row>
    <row r="3417" spans="10:10" x14ac:dyDescent="0.25">
      <c r="J3417" s="4"/>
    </row>
    <row r="3418" spans="10:10" x14ac:dyDescent="0.25">
      <c r="J3418" s="4"/>
    </row>
    <row r="3419" spans="10:10" x14ac:dyDescent="0.25">
      <c r="J3419" s="4"/>
    </row>
    <row r="3420" spans="10:10" x14ac:dyDescent="0.25">
      <c r="J3420" s="4"/>
    </row>
    <row r="3421" spans="10:10" x14ac:dyDescent="0.25">
      <c r="J3421" s="4"/>
    </row>
    <row r="3422" spans="10:10" x14ac:dyDescent="0.25">
      <c r="J3422" s="4"/>
    </row>
    <row r="3423" spans="10:10" x14ac:dyDescent="0.25">
      <c r="J3423" s="4"/>
    </row>
    <row r="3424" spans="10:10" x14ac:dyDescent="0.25">
      <c r="J3424" s="4"/>
    </row>
    <row r="3425" spans="10:10" x14ac:dyDescent="0.25">
      <c r="J3425" s="4"/>
    </row>
    <row r="3426" spans="10:10" x14ac:dyDescent="0.25">
      <c r="J3426" s="4"/>
    </row>
    <row r="3427" spans="10:10" x14ac:dyDescent="0.25">
      <c r="J3427" s="4"/>
    </row>
    <row r="3428" spans="10:10" x14ac:dyDescent="0.25">
      <c r="J3428" s="4"/>
    </row>
    <row r="3429" spans="10:10" x14ac:dyDescent="0.25">
      <c r="J3429" s="4"/>
    </row>
    <row r="3430" spans="10:10" x14ac:dyDescent="0.25">
      <c r="J3430" s="4"/>
    </row>
    <row r="3431" spans="10:10" x14ac:dyDescent="0.25">
      <c r="J3431" s="4"/>
    </row>
    <row r="3432" spans="10:10" x14ac:dyDescent="0.25">
      <c r="J3432" s="4"/>
    </row>
    <row r="3433" spans="10:10" x14ac:dyDescent="0.25">
      <c r="J3433" s="4"/>
    </row>
    <row r="3434" spans="10:10" x14ac:dyDescent="0.25">
      <c r="J3434" s="4"/>
    </row>
    <row r="3435" spans="10:10" x14ac:dyDescent="0.25">
      <c r="J3435" s="4"/>
    </row>
    <row r="3436" spans="10:10" x14ac:dyDescent="0.25">
      <c r="J3436" s="4"/>
    </row>
    <row r="3437" spans="10:10" x14ac:dyDescent="0.25">
      <c r="J3437" s="4"/>
    </row>
    <row r="3438" spans="10:10" x14ac:dyDescent="0.25">
      <c r="J3438" s="4"/>
    </row>
    <row r="3439" spans="10:10" x14ac:dyDescent="0.25">
      <c r="J3439" s="4"/>
    </row>
    <row r="3440" spans="10:10" x14ac:dyDescent="0.25">
      <c r="J3440" s="4"/>
    </row>
    <row r="3441" spans="10:10" x14ac:dyDescent="0.25">
      <c r="J3441" s="4"/>
    </row>
    <row r="3442" spans="10:10" x14ac:dyDescent="0.25">
      <c r="J3442" s="4"/>
    </row>
    <row r="3443" spans="10:10" x14ac:dyDescent="0.25">
      <c r="J3443" s="4"/>
    </row>
    <row r="3444" spans="10:10" x14ac:dyDescent="0.25">
      <c r="J3444" s="4"/>
    </row>
    <row r="3445" spans="10:10" x14ac:dyDescent="0.25">
      <c r="J3445" s="4"/>
    </row>
    <row r="3446" spans="10:10" x14ac:dyDescent="0.25">
      <c r="J3446" s="4"/>
    </row>
    <row r="3447" spans="10:10" x14ac:dyDescent="0.25">
      <c r="J3447" s="4"/>
    </row>
    <row r="3448" spans="10:10" x14ac:dyDescent="0.25">
      <c r="J3448" s="4"/>
    </row>
    <row r="3449" spans="10:10" x14ac:dyDescent="0.25">
      <c r="J3449" s="4"/>
    </row>
    <row r="3450" spans="10:10" x14ac:dyDescent="0.25">
      <c r="J3450" s="4"/>
    </row>
    <row r="3451" spans="10:10" x14ac:dyDescent="0.25">
      <c r="J3451" s="4"/>
    </row>
    <row r="3452" spans="10:10" x14ac:dyDescent="0.25">
      <c r="J3452" s="4"/>
    </row>
    <row r="3453" spans="10:10" x14ac:dyDescent="0.25">
      <c r="J3453" s="4"/>
    </row>
    <row r="3454" spans="10:10" x14ac:dyDescent="0.25">
      <c r="J3454" s="4"/>
    </row>
    <row r="3455" spans="10:10" x14ac:dyDescent="0.25">
      <c r="J3455" s="4"/>
    </row>
    <row r="3456" spans="10:10" x14ac:dyDescent="0.25">
      <c r="J3456" s="4"/>
    </row>
    <row r="3457" spans="10:10" x14ac:dyDescent="0.25">
      <c r="J3457" s="4"/>
    </row>
    <row r="3458" spans="10:10" x14ac:dyDescent="0.25">
      <c r="J3458" s="4"/>
    </row>
    <row r="3459" spans="10:10" x14ac:dyDescent="0.25">
      <c r="J3459" s="4"/>
    </row>
    <row r="3460" spans="10:10" x14ac:dyDescent="0.25">
      <c r="J3460" s="4"/>
    </row>
    <row r="3461" spans="10:10" x14ac:dyDescent="0.25">
      <c r="J3461" s="4"/>
    </row>
    <row r="3462" spans="10:10" x14ac:dyDescent="0.25">
      <c r="J3462" s="4"/>
    </row>
    <row r="3463" spans="10:10" x14ac:dyDescent="0.25">
      <c r="J3463" s="4"/>
    </row>
    <row r="3464" spans="10:10" x14ac:dyDescent="0.25">
      <c r="J3464" s="4"/>
    </row>
    <row r="3465" spans="10:10" x14ac:dyDescent="0.25">
      <c r="J3465" s="4"/>
    </row>
    <row r="3466" spans="10:10" x14ac:dyDescent="0.25">
      <c r="J3466" s="4"/>
    </row>
    <row r="3467" spans="10:10" x14ac:dyDescent="0.25">
      <c r="J3467" s="4"/>
    </row>
    <row r="3468" spans="10:10" x14ac:dyDescent="0.25">
      <c r="J3468" s="4"/>
    </row>
    <row r="3469" spans="10:10" x14ac:dyDescent="0.25">
      <c r="J3469" s="4"/>
    </row>
    <row r="3470" spans="10:10" x14ac:dyDescent="0.25">
      <c r="J3470" s="4"/>
    </row>
    <row r="3471" spans="10:10" x14ac:dyDescent="0.25">
      <c r="J3471" s="4"/>
    </row>
    <row r="3472" spans="10:10" x14ac:dyDescent="0.25">
      <c r="J3472" s="4"/>
    </row>
    <row r="3473" spans="10:10" x14ac:dyDescent="0.25">
      <c r="J3473" s="4"/>
    </row>
    <row r="3474" spans="10:10" x14ac:dyDescent="0.25">
      <c r="J3474" s="4"/>
    </row>
    <row r="3475" spans="10:10" x14ac:dyDescent="0.25">
      <c r="J3475" s="4"/>
    </row>
    <row r="3476" spans="10:10" x14ac:dyDescent="0.25">
      <c r="J3476" s="4"/>
    </row>
    <row r="3477" spans="10:10" x14ac:dyDescent="0.25">
      <c r="J3477" s="4"/>
    </row>
    <row r="3478" spans="10:10" x14ac:dyDescent="0.25">
      <c r="J3478" s="4"/>
    </row>
    <row r="3479" spans="10:10" x14ac:dyDescent="0.25">
      <c r="J3479" s="4"/>
    </row>
    <row r="3480" spans="10:10" x14ac:dyDescent="0.25">
      <c r="J3480" s="4"/>
    </row>
    <row r="3481" spans="10:10" x14ac:dyDescent="0.25">
      <c r="J3481" s="4"/>
    </row>
    <row r="3482" spans="10:10" x14ac:dyDescent="0.25">
      <c r="J3482" s="4"/>
    </row>
    <row r="3483" spans="10:10" x14ac:dyDescent="0.25">
      <c r="J3483" s="4"/>
    </row>
    <row r="3484" spans="10:10" x14ac:dyDescent="0.25">
      <c r="J3484" s="4"/>
    </row>
    <row r="3485" spans="10:10" x14ac:dyDescent="0.25">
      <c r="J3485" s="4"/>
    </row>
    <row r="3486" spans="10:10" x14ac:dyDescent="0.25">
      <c r="J3486" s="4"/>
    </row>
    <row r="3487" spans="10:10" x14ac:dyDescent="0.25">
      <c r="J3487" s="4"/>
    </row>
    <row r="3488" spans="10:10" x14ac:dyDescent="0.25">
      <c r="J3488" s="4"/>
    </row>
    <row r="3489" spans="10:10" x14ac:dyDescent="0.25">
      <c r="J3489" s="4"/>
    </row>
    <row r="3490" spans="10:10" x14ac:dyDescent="0.25">
      <c r="J3490" s="4"/>
    </row>
    <row r="3491" spans="10:10" x14ac:dyDescent="0.25">
      <c r="J3491" s="4"/>
    </row>
    <row r="3492" spans="10:10" x14ac:dyDescent="0.25">
      <c r="J3492" s="4"/>
    </row>
    <row r="3493" spans="10:10" x14ac:dyDescent="0.25">
      <c r="J3493" s="4"/>
    </row>
    <row r="3494" spans="10:10" x14ac:dyDescent="0.25">
      <c r="J3494" s="4"/>
    </row>
    <row r="3495" spans="10:10" x14ac:dyDescent="0.25">
      <c r="J3495" s="4"/>
    </row>
    <row r="3496" spans="10:10" x14ac:dyDescent="0.25">
      <c r="J3496" s="4"/>
    </row>
    <row r="3497" spans="10:10" x14ac:dyDescent="0.25">
      <c r="J3497" s="4"/>
    </row>
    <row r="3498" spans="10:10" x14ac:dyDescent="0.25">
      <c r="J3498" s="4"/>
    </row>
    <row r="3499" spans="10:10" x14ac:dyDescent="0.25">
      <c r="J3499" s="4"/>
    </row>
    <row r="3500" spans="10:10" x14ac:dyDescent="0.25">
      <c r="J3500" s="4"/>
    </row>
    <row r="3501" spans="10:10" x14ac:dyDescent="0.25">
      <c r="J3501" s="4"/>
    </row>
    <row r="3502" spans="10:10" x14ac:dyDescent="0.25">
      <c r="J3502" s="4"/>
    </row>
    <row r="3503" spans="10:10" x14ac:dyDescent="0.25">
      <c r="J3503" s="4"/>
    </row>
    <row r="3504" spans="10:10" x14ac:dyDescent="0.25">
      <c r="J3504" s="4"/>
    </row>
    <row r="3505" spans="10:10" x14ac:dyDescent="0.25">
      <c r="J3505" s="4"/>
    </row>
    <row r="3506" spans="10:10" x14ac:dyDescent="0.25">
      <c r="J3506" s="4"/>
    </row>
    <row r="3507" spans="10:10" x14ac:dyDescent="0.25">
      <c r="J3507" s="4"/>
    </row>
    <row r="3508" spans="10:10" x14ac:dyDescent="0.25">
      <c r="J3508" s="4"/>
    </row>
    <row r="3509" spans="10:10" x14ac:dyDescent="0.25">
      <c r="J3509" s="4"/>
    </row>
    <row r="3510" spans="10:10" x14ac:dyDescent="0.25">
      <c r="J3510" s="4"/>
    </row>
    <row r="3511" spans="10:10" x14ac:dyDescent="0.25">
      <c r="J3511" s="4"/>
    </row>
    <row r="3512" spans="10:10" x14ac:dyDescent="0.25">
      <c r="J3512" s="4"/>
    </row>
    <row r="3513" spans="10:10" x14ac:dyDescent="0.25">
      <c r="J3513" s="4"/>
    </row>
    <row r="3514" spans="10:10" x14ac:dyDescent="0.25">
      <c r="J3514" s="4"/>
    </row>
    <row r="3515" spans="10:10" x14ac:dyDescent="0.25">
      <c r="J3515" s="4"/>
    </row>
    <row r="3516" spans="10:10" x14ac:dyDescent="0.25">
      <c r="J3516" s="4"/>
    </row>
    <row r="3517" spans="10:10" x14ac:dyDescent="0.25">
      <c r="J3517" s="4"/>
    </row>
    <row r="3518" spans="10:10" x14ac:dyDescent="0.25">
      <c r="J3518" s="4"/>
    </row>
    <row r="3519" spans="10:10" x14ac:dyDescent="0.25">
      <c r="J3519" s="4"/>
    </row>
    <row r="3520" spans="10:10" x14ac:dyDescent="0.25">
      <c r="J3520" s="4"/>
    </row>
    <row r="3521" spans="10:10" x14ac:dyDescent="0.25">
      <c r="J3521" s="4"/>
    </row>
    <row r="3522" spans="10:10" x14ac:dyDescent="0.25">
      <c r="J3522" s="4"/>
    </row>
    <row r="3523" spans="10:10" x14ac:dyDescent="0.25">
      <c r="J3523" s="4"/>
    </row>
    <row r="3524" spans="10:10" x14ac:dyDescent="0.25">
      <c r="J3524" s="4"/>
    </row>
    <row r="3525" spans="10:10" x14ac:dyDescent="0.25">
      <c r="J3525" s="4"/>
    </row>
    <row r="3526" spans="10:10" x14ac:dyDescent="0.25">
      <c r="J3526" s="4"/>
    </row>
    <row r="3527" spans="10:10" x14ac:dyDescent="0.25">
      <c r="J3527" s="4"/>
    </row>
    <row r="3528" spans="10:10" x14ac:dyDescent="0.25">
      <c r="J3528" s="4"/>
    </row>
    <row r="3529" spans="10:10" x14ac:dyDescent="0.25">
      <c r="J3529" s="4"/>
    </row>
    <row r="3530" spans="10:10" x14ac:dyDescent="0.25">
      <c r="J3530" s="4"/>
    </row>
    <row r="3531" spans="10:10" x14ac:dyDescent="0.25">
      <c r="J3531" s="4"/>
    </row>
    <row r="3532" spans="10:10" x14ac:dyDescent="0.25">
      <c r="J3532" s="4"/>
    </row>
    <row r="3533" spans="10:10" x14ac:dyDescent="0.25">
      <c r="J3533" s="4"/>
    </row>
    <row r="3534" spans="10:10" x14ac:dyDescent="0.25">
      <c r="J3534" s="4"/>
    </row>
    <row r="3535" spans="10:10" x14ac:dyDescent="0.25">
      <c r="J3535" s="4"/>
    </row>
    <row r="3536" spans="10:10" x14ac:dyDescent="0.25">
      <c r="J3536" s="4"/>
    </row>
    <row r="3537" spans="10:10" x14ac:dyDescent="0.25">
      <c r="J3537" s="4"/>
    </row>
    <row r="3538" spans="10:10" x14ac:dyDescent="0.25">
      <c r="J3538" s="4"/>
    </row>
    <row r="3539" spans="10:10" x14ac:dyDescent="0.25">
      <c r="J3539" s="4"/>
    </row>
    <row r="3540" spans="10:10" x14ac:dyDescent="0.25">
      <c r="J3540" s="4"/>
    </row>
    <row r="3541" spans="10:10" x14ac:dyDescent="0.25">
      <c r="J3541" s="4"/>
    </row>
    <row r="3542" spans="10:10" x14ac:dyDescent="0.25">
      <c r="J3542" s="4"/>
    </row>
    <row r="3543" spans="10:10" x14ac:dyDescent="0.25">
      <c r="J3543" s="4"/>
    </row>
    <row r="3544" spans="10:10" x14ac:dyDescent="0.25">
      <c r="J3544" s="4"/>
    </row>
    <row r="3545" spans="10:10" x14ac:dyDescent="0.25">
      <c r="J3545" s="4"/>
    </row>
    <row r="3546" spans="10:10" x14ac:dyDescent="0.25">
      <c r="J3546" s="4"/>
    </row>
    <row r="3547" spans="10:10" x14ac:dyDescent="0.25">
      <c r="J3547" s="4"/>
    </row>
    <row r="3548" spans="10:10" x14ac:dyDescent="0.25">
      <c r="J3548" s="4"/>
    </row>
    <row r="3549" spans="10:10" x14ac:dyDescent="0.25">
      <c r="J3549" s="4"/>
    </row>
    <row r="3550" spans="10:10" x14ac:dyDescent="0.25">
      <c r="J3550" s="4"/>
    </row>
    <row r="3551" spans="10:10" x14ac:dyDescent="0.25">
      <c r="J3551" s="4"/>
    </row>
    <row r="3552" spans="10:10" x14ac:dyDescent="0.25">
      <c r="J3552" s="4"/>
    </row>
    <row r="3553" spans="10:10" x14ac:dyDescent="0.25">
      <c r="J3553" s="4"/>
    </row>
    <row r="3554" spans="10:10" x14ac:dyDescent="0.25">
      <c r="J3554" s="4"/>
    </row>
    <row r="3555" spans="10:10" x14ac:dyDescent="0.25">
      <c r="J3555" s="4"/>
    </row>
    <row r="3556" spans="10:10" x14ac:dyDescent="0.25">
      <c r="J3556" s="4"/>
    </row>
    <row r="3557" spans="10:10" x14ac:dyDescent="0.25">
      <c r="J3557" s="4"/>
    </row>
    <row r="3558" spans="10:10" x14ac:dyDescent="0.25">
      <c r="J3558" s="4"/>
    </row>
    <row r="3559" spans="10:10" x14ac:dyDescent="0.25">
      <c r="J3559" s="4"/>
    </row>
    <row r="3560" spans="10:10" x14ac:dyDescent="0.25">
      <c r="J3560" s="4"/>
    </row>
    <row r="3561" spans="10:10" x14ac:dyDescent="0.25">
      <c r="J3561" s="4"/>
    </row>
    <row r="3562" spans="10:10" x14ac:dyDescent="0.25">
      <c r="J3562" s="4"/>
    </row>
    <row r="3563" spans="10:10" x14ac:dyDescent="0.25">
      <c r="J3563" s="4"/>
    </row>
    <row r="3564" spans="10:10" x14ac:dyDescent="0.25">
      <c r="J3564" s="4"/>
    </row>
    <row r="3565" spans="10:10" x14ac:dyDescent="0.25">
      <c r="J3565" s="4"/>
    </row>
    <row r="3566" spans="10:10" x14ac:dyDescent="0.25">
      <c r="J3566" s="4"/>
    </row>
    <row r="3567" spans="10:10" x14ac:dyDescent="0.25">
      <c r="J3567" s="4"/>
    </row>
    <row r="3568" spans="10:10" x14ac:dyDescent="0.25">
      <c r="J3568" s="4"/>
    </row>
    <row r="3569" spans="10:10" x14ac:dyDescent="0.25">
      <c r="J3569" s="4"/>
    </row>
    <row r="3570" spans="10:10" x14ac:dyDescent="0.25">
      <c r="J3570" s="4"/>
    </row>
    <row r="3571" spans="10:10" x14ac:dyDescent="0.25">
      <c r="J3571" s="4"/>
    </row>
    <row r="3572" spans="10:10" x14ac:dyDescent="0.25">
      <c r="J3572" s="4"/>
    </row>
    <row r="3573" spans="10:10" x14ac:dyDescent="0.25">
      <c r="J3573" s="4"/>
    </row>
    <row r="3574" spans="10:10" x14ac:dyDescent="0.25">
      <c r="J3574" s="4"/>
    </row>
    <row r="3575" spans="10:10" x14ac:dyDescent="0.25">
      <c r="J3575" s="4"/>
    </row>
    <row r="3576" spans="10:10" x14ac:dyDescent="0.25">
      <c r="J3576" s="4"/>
    </row>
    <row r="3577" spans="10:10" x14ac:dyDescent="0.25">
      <c r="J3577" s="4"/>
    </row>
    <row r="3578" spans="10:10" x14ac:dyDescent="0.25">
      <c r="J3578" s="4"/>
    </row>
    <row r="3579" spans="10:10" x14ac:dyDescent="0.25">
      <c r="J3579" s="4"/>
    </row>
    <row r="3580" spans="10:10" x14ac:dyDescent="0.25">
      <c r="J3580" s="4"/>
    </row>
    <row r="3581" spans="10:10" x14ac:dyDescent="0.25">
      <c r="J3581" s="4"/>
    </row>
    <row r="3582" spans="10:10" x14ac:dyDescent="0.25">
      <c r="J3582" s="4"/>
    </row>
    <row r="3583" spans="10:10" x14ac:dyDescent="0.25">
      <c r="J3583" s="4"/>
    </row>
    <row r="3584" spans="10:10" x14ac:dyDescent="0.25">
      <c r="J3584" s="4"/>
    </row>
    <row r="3585" spans="10:10" x14ac:dyDescent="0.25">
      <c r="J3585" s="4"/>
    </row>
    <row r="3586" spans="10:10" x14ac:dyDescent="0.25">
      <c r="J3586" s="4"/>
    </row>
    <row r="3587" spans="10:10" x14ac:dyDescent="0.25">
      <c r="J3587" s="4"/>
    </row>
    <row r="3588" spans="10:10" x14ac:dyDescent="0.25">
      <c r="J3588" s="4"/>
    </row>
    <row r="3589" spans="10:10" x14ac:dyDescent="0.25">
      <c r="J3589" s="4"/>
    </row>
    <row r="3590" spans="10:10" x14ac:dyDescent="0.25">
      <c r="J3590" s="4"/>
    </row>
    <row r="3591" spans="10:10" x14ac:dyDescent="0.25">
      <c r="J3591" s="4"/>
    </row>
    <row r="3592" spans="10:10" x14ac:dyDescent="0.25">
      <c r="J3592" s="4"/>
    </row>
    <row r="3593" spans="10:10" x14ac:dyDescent="0.25">
      <c r="J3593" s="4"/>
    </row>
    <row r="3594" spans="10:10" x14ac:dyDescent="0.25">
      <c r="J3594" s="4"/>
    </row>
    <row r="3595" spans="10:10" x14ac:dyDescent="0.25">
      <c r="J3595" s="4"/>
    </row>
    <row r="3596" spans="10:10" x14ac:dyDescent="0.25">
      <c r="J3596" s="4"/>
    </row>
    <row r="3597" spans="10:10" x14ac:dyDescent="0.25">
      <c r="J3597" s="4"/>
    </row>
    <row r="3598" spans="10:10" x14ac:dyDescent="0.25">
      <c r="J3598" s="4"/>
    </row>
    <row r="3599" spans="10:10" x14ac:dyDescent="0.25">
      <c r="J3599" s="4"/>
    </row>
    <row r="3600" spans="10:10" x14ac:dyDescent="0.25">
      <c r="J3600" s="4"/>
    </row>
    <row r="3601" spans="10:10" x14ac:dyDescent="0.25">
      <c r="J3601" s="4"/>
    </row>
    <row r="3602" spans="10:10" x14ac:dyDescent="0.25">
      <c r="J3602" s="4"/>
    </row>
    <row r="3603" spans="10:10" x14ac:dyDescent="0.25">
      <c r="J3603" s="4"/>
    </row>
    <row r="3604" spans="10:10" x14ac:dyDescent="0.25">
      <c r="J3604" s="4"/>
    </row>
    <row r="3605" spans="10:10" x14ac:dyDescent="0.25">
      <c r="J3605" s="4"/>
    </row>
    <row r="3606" spans="10:10" x14ac:dyDescent="0.25">
      <c r="J3606" s="4"/>
    </row>
    <row r="3607" spans="10:10" x14ac:dyDescent="0.25">
      <c r="J3607" s="4"/>
    </row>
    <row r="3608" spans="10:10" x14ac:dyDescent="0.25">
      <c r="J3608" s="4"/>
    </row>
    <row r="3609" spans="10:10" x14ac:dyDescent="0.25">
      <c r="J3609" s="4"/>
    </row>
    <row r="3610" spans="10:10" x14ac:dyDescent="0.25">
      <c r="J3610" s="4"/>
    </row>
    <row r="3611" spans="10:10" x14ac:dyDescent="0.25">
      <c r="J3611" s="4"/>
    </row>
    <row r="3612" spans="10:10" x14ac:dyDescent="0.25">
      <c r="J3612" s="4"/>
    </row>
    <row r="3613" spans="10:10" x14ac:dyDescent="0.25">
      <c r="J3613" s="4"/>
    </row>
    <row r="3614" spans="10:10" x14ac:dyDescent="0.25">
      <c r="J3614" s="4"/>
    </row>
    <row r="3615" spans="10:10" x14ac:dyDescent="0.25">
      <c r="J3615" s="4"/>
    </row>
    <row r="3616" spans="10:10" x14ac:dyDescent="0.25">
      <c r="J3616" s="4"/>
    </row>
    <row r="3617" spans="10:10" x14ac:dyDescent="0.25">
      <c r="J3617" s="4"/>
    </row>
    <row r="3618" spans="10:10" x14ac:dyDescent="0.25">
      <c r="J3618" s="4"/>
    </row>
    <row r="3619" spans="10:10" x14ac:dyDescent="0.25">
      <c r="J3619" s="4"/>
    </row>
    <row r="3620" spans="10:10" x14ac:dyDescent="0.25">
      <c r="J3620" s="4"/>
    </row>
    <row r="3621" spans="10:10" x14ac:dyDescent="0.25">
      <c r="J3621" s="4"/>
    </row>
    <row r="3622" spans="10:10" x14ac:dyDescent="0.25">
      <c r="J3622" s="4"/>
    </row>
    <row r="3623" spans="10:10" x14ac:dyDescent="0.25">
      <c r="J3623" s="4"/>
    </row>
    <row r="3624" spans="10:10" x14ac:dyDescent="0.25">
      <c r="J3624" s="4"/>
    </row>
    <row r="3625" spans="10:10" x14ac:dyDescent="0.25">
      <c r="J3625" s="4"/>
    </row>
    <row r="3626" spans="10:10" x14ac:dyDescent="0.25">
      <c r="J3626" s="4"/>
    </row>
    <row r="3627" spans="10:10" x14ac:dyDescent="0.25">
      <c r="J3627" s="4"/>
    </row>
    <row r="3628" spans="10:10" x14ac:dyDescent="0.25">
      <c r="J3628" s="4"/>
    </row>
    <row r="3629" spans="10:10" x14ac:dyDescent="0.25">
      <c r="J3629" s="4"/>
    </row>
    <row r="3630" spans="10:10" x14ac:dyDescent="0.25">
      <c r="J3630" s="4"/>
    </row>
    <row r="3631" spans="10:10" x14ac:dyDescent="0.25">
      <c r="J3631" s="4"/>
    </row>
    <row r="3632" spans="10:10" x14ac:dyDescent="0.25">
      <c r="J3632" s="4"/>
    </row>
    <row r="3633" spans="10:10" x14ac:dyDescent="0.25">
      <c r="J3633" s="4"/>
    </row>
    <row r="3634" spans="10:10" x14ac:dyDescent="0.25">
      <c r="J3634" s="4"/>
    </row>
    <row r="3635" spans="10:10" x14ac:dyDescent="0.25">
      <c r="J3635" s="4"/>
    </row>
    <row r="3636" spans="10:10" x14ac:dyDescent="0.25">
      <c r="J3636" s="4"/>
    </row>
    <row r="3637" spans="10:10" x14ac:dyDescent="0.25">
      <c r="J3637" s="4"/>
    </row>
    <row r="3638" spans="10:10" x14ac:dyDescent="0.25">
      <c r="J3638" s="4"/>
    </row>
    <row r="3639" spans="10:10" x14ac:dyDescent="0.25">
      <c r="J3639" s="4"/>
    </row>
    <row r="3640" spans="10:10" x14ac:dyDescent="0.25">
      <c r="J3640" s="4"/>
    </row>
    <row r="3641" spans="10:10" x14ac:dyDescent="0.25">
      <c r="J3641" s="4"/>
    </row>
    <row r="3642" spans="10:10" x14ac:dyDescent="0.25">
      <c r="J3642" s="4"/>
    </row>
    <row r="3643" spans="10:10" x14ac:dyDescent="0.25">
      <c r="J3643" s="4"/>
    </row>
    <row r="3644" spans="10:10" x14ac:dyDescent="0.25">
      <c r="J3644" s="4"/>
    </row>
    <row r="3645" spans="10:10" x14ac:dyDescent="0.25">
      <c r="J3645" s="4"/>
    </row>
    <row r="3646" spans="10:10" x14ac:dyDescent="0.25">
      <c r="J3646" s="4"/>
    </row>
    <row r="3647" spans="10:10" x14ac:dyDescent="0.25">
      <c r="J3647" s="4"/>
    </row>
    <row r="3648" spans="10:10" x14ac:dyDescent="0.25">
      <c r="J3648" s="4"/>
    </row>
    <row r="3649" spans="10:10" x14ac:dyDescent="0.25">
      <c r="J3649" s="4"/>
    </row>
    <row r="3650" spans="10:10" x14ac:dyDescent="0.25">
      <c r="J3650" s="4"/>
    </row>
    <row r="3651" spans="10:10" x14ac:dyDescent="0.25">
      <c r="J3651" s="4"/>
    </row>
    <row r="3652" spans="10:10" x14ac:dyDescent="0.25">
      <c r="J3652" s="4"/>
    </row>
    <row r="3653" spans="10:10" x14ac:dyDescent="0.25">
      <c r="J3653" s="4"/>
    </row>
    <row r="3654" spans="10:10" x14ac:dyDescent="0.25">
      <c r="J3654" s="4"/>
    </row>
    <row r="3655" spans="10:10" x14ac:dyDescent="0.25">
      <c r="J3655" s="4"/>
    </row>
    <row r="3656" spans="10:10" x14ac:dyDescent="0.25">
      <c r="J3656" s="4"/>
    </row>
    <row r="3657" spans="10:10" x14ac:dyDescent="0.25">
      <c r="J3657" s="4"/>
    </row>
    <row r="3658" spans="10:10" x14ac:dyDescent="0.25">
      <c r="J3658" s="4"/>
    </row>
    <row r="3659" spans="10:10" x14ac:dyDescent="0.25">
      <c r="J3659" s="4"/>
    </row>
    <row r="3660" spans="10:10" x14ac:dyDescent="0.25">
      <c r="J3660" s="4"/>
    </row>
    <row r="3661" spans="10:10" x14ac:dyDescent="0.25">
      <c r="J3661" s="4"/>
    </row>
    <row r="3662" spans="10:10" x14ac:dyDescent="0.25">
      <c r="J3662" s="4"/>
    </row>
    <row r="3663" spans="10:10" x14ac:dyDescent="0.25">
      <c r="J3663" s="4"/>
    </row>
    <row r="3664" spans="10:10" x14ac:dyDescent="0.25">
      <c r="J3664" s="4"/>
    </row>
    <row r="3665" spans="10:10" x14ac:dyDescent="0.25">
      <c r="J3665" s="4"/>
    </row>
    <row r="3666" spans="10:10" x14ac:dyDescent="0.25">
      <c r="J3666" s="4"/>
    </row>
    <row r="3667" spans="10:10" x14ac:dyDescent="0.25">
      <c r="J3667" s="4"/>
    </row>
    <row r="3668" spans="10:10" x14ac:dyDescent="0.25">
      <c r="J3668" s="4"/>
    </row>
    <row r="3669" spans="10:10" x14ac:dyDescent="0.25">
      <c r="J3669" s="4"/>
    </row>
    <row r="3670" spans="10:10" x14ac:dyDescent="0.25">
      <c r="J3670" s="4"/>
    </row>
    <row r="3671" spans="10:10" x14ac:dyDescent="0.25">
      <c r="J3671" s="4"/>
    </row>
    <row r="3672" spans="10:10" x14ac:dyDescent="0.25">
      <c r="J3672" s="4"/>
    </row>
    <row r="3673" spans="10:10" x14ac:dyDescent="0.25">
      <c r="J3673" s="4"/>
    </row>
    <row r="3674" spans="10:10" x14ac:dyDescent="0.25">
      <c r="J3674" s="4"/>
    </row>
    <row r="3675" spans="10:10" x14ac:dyDescent="0.25">
      <c r="J3675" s="4"/>
    </row>
    <row r="3676" spans="10:10" x14ac:dyDescent="0.25">
      <c r="J3676" s="4"/>
    </row>
    <row r="3677" spans="10:10" x14ac:dyDescent="0.25">
      <c r="J3677" s="4"/>
    </row>
    <row r="3678" spans="10:10" x14ac:dyDescent="0.25">
      <c r="J3678" s="4"/>
    </row>
    <row r="3679" spans="10:10" x14ac:dyDescent="0.25">
      <c r="J3679" s="4"/>
    </row>
    <row r="3680" spans="10:10" x14ac:dyDescent="0.25">
      <c r="J3680" s="4"/>
    </row>
    <row r="3681" spans="10:10" x14ac:dyDescent="0.25">
      <c r="J3681" s="4"/>
    </row>
    <row r="3682" spans="10:10" x14ac:dyDescent="0.25">
      <c r="J3682" s="4"/>
    </row>
    <row r="3683" spans="10:10" x14ac:dyDescent="0.25">
      <c r="J3683" s="4"/>
    </row>
    <row r="3684" spans="10:10" x14ac:dyDescent="0.25">
      <c r="J3684" s="4"/>
    </row>
    <row r="3685" spans="10:10" x14ac:dyDescent="0.25">
      <c r="J3685" s="4"/>
    </row>
    <row r="3686" spans="10:10" x14ac:dyDescent="0.25">
      <c r="J3686" s="4"/>
    </row>
    <row r="3687" spans="10:10" x14ac:dyDescent="0.25">
      <c r="J3687" s="4"/>
    </row>
    <row r="3688" spans="10:10" x14ac:dyDescent="0.25">
      <c r="J3688" s="4"/>
    </row>
    <row r="3689" spans="10:10" x14ac:dyDescent="0.25">
      <c r="J3689" s="4"/>
    </row>
    <row r="3690" spans="10:10" x14ac:dyDescent="0.25">
      <c r="J3690" s="4"/>
    </row>
    <row r="3691" spans="10:10" x14ac:dyDescent="0.25">
      <c r="J3691" s="4"/>
    </row>
    <row r="3692" spans="10:10" x14ac:dyDescent="0.25">
      <c r="J3692" s="4"/>
    </row>
    <row r="3693" spans="10:10" x14ac:dyDescent="0.25">
      <c r="J3693" s="4"/>
    </row>
    <row r="3694" spans="10:10" x14ac:dyDescent="0.25">
      <c r="J3694" s="4"/>
    </row>
    <row r="3695" spans="10:10" x14ac:dyDescent="0.25">
      <c r="J3695" s="4"/>
    </row>
    <row r="3696" spans="10:10" x14ac:dyDescent="0.25">
      <c r="J3696" s="4"/>
    </row>
    <row r="3697" spans="10:10" x14ac:dyDescent="0.25">
      <c r="J3697" s="4"/>
    </row>
    <row r="3698" spans="10:10" x14ac:dyDescent="0.25">
      <c r="J3698" s="4"/>
    </row>
    <row r="3699" spans="10:10" x14ac:dyDescent="0.25">
      <c r="J3699" s="4"/>
    </row>
    <row r="3700" spans="10:10" x14ac:dyDescent="0.25">
      <c r="J3700" s="4"/>
    </row>
    <row r="3701" spans="10:10" x14ac:dyDescent="0.25">
      <c r="J3701" s="4"/>
    </row>
    <row r="3702" spans="10:10" x14ac:dyDescent="0.25">
      <c r="J3702" s="4"/>
    </row>
    <row r="3703" spans="10:10" x14ac:dyDescent="0.25">
      <c r="J3703" s="4"/>
    </row>
    <row r="3704" spans="10:10" x14ac:dyDescent="0.25">
      <c r="J3704" s="4"/>
    </row>
    <row r="3705" spans="10:10" x14ac:dyDescent="0.25">
      <c r="J3705" s="4"/>
    </row>
    <row r="3706" spans="10:10" x14ac:dyDescent="0.25">
      <c r="J3706" s="4"/>
    </row>
    <row r="3707" spans="10:10" x14ac:dyDescent="0.25">
      <c r="J3707" s="4"/>
    </row>
    <row r="3708" spans="10:10" x14ac:dyDescent="0.25">
      <c r="J3708" s="4"/>
    </row>
    <row r="3709" spans="10:10" x14ac:dyDescent="0.25">
      <c r="J3709" s="4"/>
    </row>
    <row r="3710" spans="10:10" x14ac:dyDescent="0.25">
      <c r="J3710" s="4"/>
    </row>
    <row r="3711" spans="10:10" x14ac:dyDescent="0.25">
      <c r="J3711" s="4"/>
    </row>
    <row r="3712" spans="10:10" x14ac:dyDescent="0.25">
      <c r="J3712" s="4"/>
    </row>
    <row r="3713" spans="10:10" x14ac:dyDescent="0.25">
      <c r="J3713" s="4"/>
    </row>
    <row r="3714" spans="10:10" x14ac:dyDescent="0.25">
      <c r="J3714" s="4"/>
    </row>
    <row r="3715" spans="10:10" x14ac:dyDescent="0.25">
      <c r="J3715" s="4"/>
    </row>
    <row r="3716" spans="10:10" x14ac:dyDescent="0.25">
      <c r="J3716" s="4"/>
    </row>
    <row r="3717" spans="10:10" x14ac:dyDescent="0.25">
      <c r="J3717" s="4"/>
    </row>
    <row r="3718" spans="10:10" x14ac:dyDescent="0.25">
      <c r="J3718" s="4"/>
    </row>
    <row r="3719" spans="10:10" x14ac:dyDescent="0.25">
      <c r="J3719" s="4"/>
    </row>
    <row r="3720" spans="10:10" x14ac:dyDescent="0.25">
      <c r="J3720" s="4"/>
    </row>
    <row r="3721" spans="10:10" x14ac:dyDescent="0.25">
      <c r="J3721" s="4"/>
    </row>
    <row r="3722" spans="10:10" x14ac:dyDescent="0.25">
      <c r="J3722" s="4"/>
    </row>
    <row r="3723" spans="10:10" x14ac:dyDescent="0.25">
      <c r="J3723" s="4"/>
    </row>
    <row r="3724" spans="10:10" x14ac:dyDescent="0.25">
      <c r="J3724" s="4"/>
    </row>
    <row r="3725" spans="10:10" x14ac:dyDescent="0.25">
      <c r="J3725" s="4"/>
    </row>
    <row r="3726" spans="10:10" x14ac:dyDescent="0.25">
      <c r="J3726" s="4"/>
    </row>
    <row r="3727" spans="10:10" x14ac:dyDescent="0.25">
      <c r="J3727" s="4"/>
    </row>
    <row r="3728" spans="10:10" x14ac:dyDescent="0.25">
      <c r="J3728" s="4"/>
    </row>
    <row r="3729" spans="10:10" x14ac:dyDescent="0.25">
      <c r="J3729" s="4"/>
    </row>
    <row r="3730" spans="10:10" x14ac:dyDescent="0.25">
      <c r="J3730" s="4"/>
    </row>
    <row r="3731" spans="10:10" x14ac:dyDescent="0.25">
      <c r="J3731" s="4"/>
    </row>
    <row r="3732" spans="10:10" x14ac:dyDescent="0.25">
      <c r="J3732" s="4"/>
    </row>
    <row r="3733" spans="10:10" x14ac:dyDescent="0.25">
      <c r="J3733" s="4"/>
    </row>
    <row r="3734" spans="10:10" x14ac:dyDescent="0.25">
      <c r="J3734" s="4"/>
    </row>
    <row r="3735" spans="10:10" x14ac:dyDescent="0.25">
      <c r="J3735" s="4"/>
    </row>
    <row r="3736" spans="10:10" x14ac:dyDescent="0.25">
      <c r="J3736" s="4"/>
    </row>
    <row r="3737" spans="10:10" x14ac:dyDescent="0.25">
      <c r="J3737" s="4"/>
    </row>
    <row r="3738" spans="10:10" x14ac:dyDescent="0.25">
      <c r="J3738" s="4"/>
    </row>
    <row r="3739" spans="10:10" x14ac:dyDescent="0.25">
      <c r="J3739" s="4"/>
    </row>
    <row r="3740" spans="10:10" x14ac:dyDescent="0.25">
      <c r="J3740" s="4"/>
    </row>
    <row r="3741" spans="10:10" x14ac:dyDescent="0.25">
      <c r="J3741" s="4"/>
    </row>
    <row r="3742" spans="10:10" x14ac:dyDescent="0.25">
      <c r="J3742" s="4"/>
    </row>
    <row r="3743" spans="10:10" x14ac:dyDescent="0.25">
      <c r="J3743" s="4"/>
    </row>
    <row r="3744" spans="10:10" x14ac:dyDescent="0.25">
      <c r="J3744" s="4"/>
    </row>
    <row r="3745" spans="10:10" x14ac:dyDescent="0.25">
      <c r="J3745" s="4"/>
    </row>
    <row r="3746" spans="10:10" x14ac:dyDescent="0.25">
      <c r="J3746" s="4"/>
    </row>
    <row r="3747" spans="10:10" x14ac:dyDescent="0.25">
      <c r="J3747" s="4"/>
    </row>
    <row r="3748" spans="10:10" x14ac:dyDescent="0.25">
      <c r="J3748" s="4"/>
    </row>
    <row r="3749" spans="10:10" x14ac:dyDescent="0.25">
      <c r="J3749" s="4"/>
    </row>
    <row r="3750" spans="10:10" x14ac:dyDescent="0.25">
      <c r="J3750" s="4"/>
    </row>
    <row r="3751" spans="10:10" x14ac:dyDescent="0.25">
      <c r="J3751" s="4"/>
    </row>
    <row r="3752" spans="10:10" x14ac:dyDescent="0.25">
      <c r="J3752" s="4"/>
    </row>
    <row r="3753" spans="10:10" x14ac:dyDescent="0.25">
      <c r="J3753" s="4"/>
    </row>
    <row r="3754" spans="10:10" x14ac:dyDescent="0.25">
      <c r="J3754" s="4"/>
    </row>
    <row r="3755" spans="10:10" x14ac:dyDescent="0.25">
      <c r="J3755" s="4"/>
    </row>
    <row r="3756" spans="10:10" x14ac:dyDescent="0.25">
      <c r="J3756" s="4"/>
    </row>
    <row r="3757" spans="10:10" x14ac:dyDescent="0.25">
      <c r="J3757" s="4"/>
    </row>
    <row r="3758" spans="10:10" x14ac:dyDescent="0.25">
      <c r="J3758" s="4"/>
    </row>
    <row r="3759" spans="10:10" x14ac:dyDescent="0.25">
      <c r="J3759" s="4"/>
    </row>
    <row r="3760" spans="10:10" x14ac:dyDescent="0.25">
      <c r="J3760" s="4"/>
    </row>
    <row r="3761" spans="10:10" x14ac:dyDescent="0.25">
      <c r="J3761" s="4"/>
    </row>
    <row r="3762" spans="10:10" x14ac:dyDescent="0.25">
      <c r="J3762" s="4"/>
    </row>
    <row r="3763" spans="10:10" x14ac:dyDescent="0.25">
      <c r="J3763" s="4"/>
    </row>
    <row r="3764" spans="10:10" x14ac:dyDescent="0.25">
      <c r="J3764" s="4"/>
    </row>
    <row r="3765" spans="10:10" x14ac:dyDescent="0.25">
      <c r="J3765" s="4"/>
    </row>
    <row r="3766" spans="10:10" x14ac:dyDescent="0.25">
      <c r="J3766" s="4"/>
    </row>
    <row r="3767" spans="10:10" x14ac:dyDescent="0.25">
      <c r="J3767" s="4"/>
    </row>
    <row r="3768" spans="10:10" x14ac:dyDescent="0.25">
      <c r="J3768" s="4"/>
    </row>
    <row r="3769" spans="10:10" x14ac:dyDescent="0.25">
      <c r="J3769" s="4"/>
    </row>
    <row r="3770" spans="10:10" x14ac:dyDescent="0.25">
      <c r="J3770" s="4"/>
    </row>
    <row r="3771" spans="10:10" x14ac:dyDescent="0.25">
      <c r="J3771" s="4"/>
    </row>
    <row r="3772" spans="10:10" x14ac:dyDescent="0.25">
      <c r="J3772" s="4"/>
    </row>
    <row r="3773" spans="10:10" x14ac:dyDescent="0.25">
      <c r="J3773" s="4"/>
    </row>
    <row r="3774" spans="10:10" x14ac:dyDescent="0.25">
      <c r="J3774" s="4"/>
    </row>
    <row r="3775" spans="10:10" x14ac:dyDescent="0.25">
      <c r="J3775" s="4"/>
    </row>
    <row r="3776" spans="10:10" x14ac:dyDescent="0.25">
      <c r="J3776" s="4"/>
    </row>
    <row r="3777" spans="10:10" x14ac:dyDescent="0.25">
      <c r="J3777" s="4"/>
    </row>
    <row r="3778" spans="10:10" x14ac:dyDescent="0.25">
      <c r="J3778" s="4"/>
    </row>
    <row r="3779" spans="10:10" x14ac:dyDescent="0.25">
      <c r="J3779" s="4"/>
    </row>
    <row r="3780" spans="10:10" x14ac:dyDescent="0.25">
      <c r="J3780" s="4"/>
    </row>
    <row r="3781" spans="10:10" x14ac:dyDescent="0.25">
      <c r="J3781" s="4"/>
    </row>
    <row r="3782" spans="10:10" x14ac:dyDescent="0.25">
      <c r="J3782" s="4"/>
    </row>
    <row r="3783" spans="10:10" x14ac:dyDescent="0.25">
      <c r="J3783" s="4"/>
    </row>
    <row r="3784" spans="10:10" x14ac:dyDescent="0.25">
      <c r="J3784" s="4"/>
    </row>
    <row r="3785" spans="10:10" x14ac:dyDescent="0.25">
      <c r="J3785" s="4"/>
    </row>
    <row r="3786" spans="10:10" x14ac:dyDescent="0.25">
      <c r="J3786" s="4"/>
    </row>
    <row r="3787" spans="10:10" x14ac:dyDescent="0.25">
      <c r="J3787" s="4"/>
    </row>
    <row r="3788" spans="10:10" x14ac:dyDescent="0.25">
      <c r="J3788" s="4"/>
    </row>
    <row r="3789" spans="10:10" x14ac:dyDescent="0.25">
      <c r="J3789" s="4"/>
    </row>
    <row r="3790" spans="10:10" x14ac:dyDescent="0.25">
      <c r="J3790" s="4"/>
    </row>
    <row r="3791" spans="10:10" x14ac:dyDescent="0.25">
      <c r="J3791" s="4"/>
    </row>
    <row r="3792" spans="10:10" x14ac:dyDescent="0.25">
      <c r="J3792" s="4"/>
    </row>
    <row r="3793" spans="10:10" x14ac:dyDescent="0.25">
      <c r="J3793" s="4"/>
    </row>
    <row r="3794" spans="10:10" x14ac:dyDescent="0.25">
      <c r="J3794" s="4"/>
    </row>
    <row r="3795" spans="10:10" x14ac:dyDescent="0.25">
      <c r="J3795" s="4"/>
    </row>
    <row r="3796" spans="10:10" x14ac:dyDescent="0.25">
      <c r="J3796" s="4"/>
    </row>
    <row r="3797" spans="10:10" x14ac:dyDescent="0.25">
      <c r="J3797" s="4"/>
    </row>
    <row r="3798" spans="10:10" x14ac:dyDescent="0.25">
      <c r="J3798" s="4"/>
    </row>
    <row r="3799" spans="10:10" x14ac:dyDescent="0.25">
      <c r="J3799" s="4"/>
    </row>
    <row r="3800" spans="10:10" x14ac:dyDescent="0.25">
      <c r="J3800" s="4"/>
    </row>
    <row r="3801" spans="10:10" x14ac:dyDescent="0.25">
      <c r="J3801" s="4"/>
    </row>
    <row r="3802" spans="10:10" x14ac:dyDescent="0.25">
      <c r="J3802" s="4"/>
    </row>
    <row r="3803" spans="10:10" x14ac:dyDescent="0.25">
      <c r="J3803" s="4"/>
    </row>
    <row r="3804" spans="10:10" x14ac:dyDescent="0.25">
      <c r="J3804" s="4"/>
    </row>
    <row r="3805" spans="10:10" x14ac:dyDescent="0.25">
      <c r="J3805" s="4"/>
    </row>
    <row r="3806" spans="10:10" x14ac:dyDescent="0.25">
      <c r="J3806" s="4"/>
    </row>
    <row r="3807" spans="10:10" x14ac:dyDescent="0.25">
      <c r="J3807" s="4"/>
    </row>
    <row r="3808" spans="10:10" x14ac:dyDescent="0.25">
      <c r="J3808" s="4"/>
    </row>
    <row r="3809" spans="10:10" x14ac:dyDescent="0.25">
      <c r="J3809" s="4"/>
    </row>
    <row r="3810" spans="10:10" x14ac:dyDescent="0.25">
      <c r="J3810" s="4"/>
    </row>
    <row r="3811" spans="10:10" x14ac:dyDescent="0.25">
      <c r="J3811" s="4"/>
    </row>
    <row r="3812" spans="10:10" x14ac:dyDescent="0.25">
      <c r="J3812" s="4"/>
    </row>
    <row r="3813" spans="10:10" x14ac:dyDescent="0.25">
      <c r="J3813" s="4"/>
    </row>
    <row r="3814" spans="10:10" x14ac:dyDescent="0.25">
      <c r="J3814" s="4"/>
    </row>
    <row r="3815" spans="10:10" x14ac:dyDescent="0.25">
      <c r="J3815" s="4"/>
    </row>
    <row r="3816" spans="10:10" x14ac:dyDescent="0.25">
      <c r="J3816" s="4"/>
    </row>
    <row r="3817" spans="10:10" x14ac:dyDescent="0.25">
      <c r="J3817" s="4"/>
    </row>
    <row r="3818" spans="10:10" x14ac:dyDescent="0.25">
      <c r="J3818" s="4"/>
    </row>
    <row r="3819" spans="10:10" x14ac:dyDescent="0.25">
      <c r="J3819" s="4"/>
    </row>
    <row r="3820" spans="10:10" x14ac:dyDescent="0.25">
      <c r="J3820" s="4"/>
    </row>
    <row r="3821" spans="10:10" x14ac:dyDescent="0.25">
      <c r="J3821" s="4"/>
    </row>
    <row r="3822" spans="10:10" x14ac:dyDescent="0.25">
      <c r="J3822" s="4"/>
    </row>
    <row r="3823" spans="10:10" x14ac:dyDescent="0.25">
      <c r="J3823" s="4"/>
    </row>
    <row r="3824" spans="10:10" x14ac:dyDescent="0.25">
      <c r="J3824" s="4"/>
    </row>
    <row r="3825" spans="10:10" x14ac:dyDescent="0.25">
      <c r="J3825" s="4"/>
    </row>
    <row r="3826" spans="10:10" x14ac:dyDescent="0.25">
      <c r="J3826" s="4"/>
    </row>
    <row r="3827" spans="10:10" x14ac:dyDescent="0.25">
      <c r="J3827" s="4"/>
    </row>
    <row r="3828" spans="10:10" x14ac:dyDescent="0.25">
      <c r="J3828" s="4"/>
    </row>
    <row r="3829" spans="10:10" x14ac:dyDescent="0.25">
      <c r="J3829" s="4"/>
    </row>
    <row r="3830" spans="10:10" x14ac:dyDescent="0.25">
      <c r="J3830" s="4"/>
    </row>
    <row r="3831" spans="10:10" x14ac:dyDescent="0.25">
      <c r="J3831" s="4"/>
    </row>
    <row r="3832" spans="10:10" x14ac:dyDescent="0.25">
      <c r="J3832" s="4"/>
    </row>
    <row r="3833" spans="10:10" x14ac:dyDescent="0.25">
      <c r="J3833" s="4"/>
    </row>
    <row r="3834" spans="10:10" x14ac:dyDescent="0.25">
      <c r="J3834" s="4"/>
    </row>
    <row r="3835" spans="10:10" x14ac:dyDescent="0.25">
      <c r="J3835" s="4"/>
    </row>
    <row r="3836" spans="10:10" x14ac:dyDescent="0.25">
      <c r="J3836" s="4"/>
    </row>
    <row r="3837" spans="10:10" x14ac:dyDescent="0.25">
      <c r="J3837" s="4"/>
    </row>
    <row r="3838" spans="10:10" x14ac:dyDescent="0.25">
      <c r="J3838" s="4"/>
    </row>
    <row r="3839" spans="10:10" x14ac:dyDescent="0.25">
      <c r="J3839" s="4"/>
    </row>
    <row r="3840" spans="10:10" x14ac:dyDescent="0.25">
      <c r="J3840" s="4"/>
    </row>
    <row r="3841" spans="10:10" x14ac:dyDescent="0.25">
      <c r="J3841" s="4"/>
    </row>
    <row r="3842" spans="10:10" x14ac:dyDescent="0.25">
      <c r="J3842" s="4"/>
    </row>
    <row r="3843" spans="10:10" x14ac:dyDescent="0.25">
      <c r="J3843" s="4"/>
    </row>
    <row r="3844" spans="10:10" x14ac:dyDescent="0.25">
      <c r="J3844" s="4"/>
    </row>
    <row r="3845" spans="10:10" x14ac:dyDescent="0.25">
      <c r="J3845" s="4"/>
    </row>
    <row r="3846" spans="10:10" x14ac:dyDescent="0.25">
      <c r="J3846" s="4"/>
    </row>
    <row r="3847" spans="10:10" x14ac:dyDescent="0.25">
      <c r="J3847" s="4"/>
    </row>
    <row r="3848" spans="10:10" x14ac:dyDescent="0.25">
      <c r="J3848" s="4"/>
    </row>
    <row r="3849" spans="10:10" x14ac:dyDescent="0.25">
      <c r="J3849" s="4"/>
    </row>
    <row r="3850" spans="10:10" x14ac:dyDescent="0.25">
      <c r="J3850" s="4"/>
    </row>
    <row r="3851" spans="10:10" x14ac:dyDescent="0.25">
      <c r="J3851" s="4"/>
    </row>
    <row r="3852" spans="10:10" x14ac:dyDescent="0.25">
      <c r="J3852" s="4"/>
    </row>
    <row r="3853" spans="10:10" x14ac:dyDescent="0.25">
      <c r="J3853" s="4"/>
    </row>
    <row r="3854" spans="10:10" x14ac:dyDescent="0.25">
      <c r="J3854" s="4"/>
    </row>
    <row r="3855" spans="10:10" x14ac:dyDescent="0.25">
      <c r="J3855" s="4"/>
    </row>
    <row r="3856" spans="10:10" x14ac:dyDescent="0.25">
      <c r="J3856" s="4"/>
    </row>
    <row r="3857" spans="10:10" x14ac:dyDescent="0.25">
      <c r="J3857" s="4"/>
    </row>
    <row r="3858" spans="10:10" x14ac:dyDescent="0.25">
      <c r="J3858" s="4"/>
    </row>
    <row r="3859" spans="10:10" x14ac:dyDescent="0.25">
      <c r="J3859" s="4"/>
    </row>
    <row r="3860" spans="10:10" x14ac:dyDescent="0.25">
      <c r="J3860" s="4"/>
    </row>
    <row r="3861" spans="10:10" x14ac:dyDescent="0.25">
      <c r="J3861" s="4"/>
    </row>
    <row r="3862" spans="10:10" x14ac:dyDescent="0.25">
      <c r="J3862" s="4"/>
    </row>
    <row r="3863" spans="10:10" x14ac:dyDescent="0.25">
      <c r="J3863" s="4"/>
    </row>
    <row r="3864" spans="10:10" x14ac:dyDescent="0.25">
      <c r="J3864" s="4"/>
    </row>
    <row r="3865" spans="10:10" x14ac:dyDescent="0.25">
      <c r="J3865" s="4"/>
    </row>
    <row r="3866" spans="10:10" x14ac:dyDescent="0.25">
      <c r="J3866" s="4"/>
    </row>
    <row r="3867" spans="10:10" x14ac:dyDescent="0.25">
      <c r="J3867" s="4"/>
    </row>
    <row r="3868" spans="10:10" x14ac:dyDescent="0.25">
      <c r="J3868" s="4"/>
    </row>
    <row r="3869" spans="10:10" x14ac:dyDescent="0.25">
      <c r="J3869" s="4"/>
    </row>
    <row r="3870" spans="10:10" x14ac:dyDescent="0.25">
      <c r="J3870" s="4"/>
    </row>
    <row r="3871" spans="10:10" x14ac:dyDescent="0.25">
      <c r="J3871" s="4"/>
    </row>
    <row r="3872" spans="10:10" x14ac:dyDescent="0.25">
      <c r="J3872" s="4"/>
    </row>
    <row r="3873" spans="10:10" x14ac:dyDescent="0.25">
      <c r="J3873" s="4"/>
    </row>
    <row r="3874" spans="10:10" x14ac:dyDescent="0.25">
      <c r="J3874" s="4"/>
    </row>
    <row r="3875" spans="10:10" x14ac:dyDescent="0.25">
      <c r="J3875" s="4"/>
    </row>
    <row r="3876" spans="10:10" x14ac:dyDescent="0.25">
      <c r="J3876" s="4"/>
    </row>
    <row r="3877" spans="10:10" x14ac:dyDescent="0.25">
      <c r="J3877" s="4"/>
    </row>
    <row r="3878" spans="10:10" x14ac:dyDescent="0.25">
      <c r="J3878" s="4"/>
    </row>
    <row r="3879" spans="10:10" x14ac:dyDescent="0.25">
      <c r="J3879" s="4"/>
    </row>
    <row r="3880" spans="10:10" x14ac:dyDescent="0.25">
      <c r="J3880" s="4"/>
    </row>
    <row r="3881" spans="10:10" x14ac:dyDescent="0.25">
      <c r="J3881" s="4"/>
    </row>
    <row r="3882" spans="10:10" x14ac:dyDescent="0.25">
      <c r="J3882" s="4"/>
    </row>
    <row r="3883" spans="10:10" x14ac:dyDescent="0.25">
      <c r="J3883" s="4"/>
    </row>
    <row r="3884" spans="10:10" x14ac:dyDescent="0.25">
      <c r="J3884" s="4"/>
    </row>
    <row r="3885" spans="10:10" x14ac:dyDescent="0.25">
      <c r="J3885" s="4"/>
    </row>
    <row r="3886" spans="10:10" x14ac:dyDescent="0.25">
      <c r="J3886" s="4"/>
    </row>
    <row r="3887" spans="10:10" x14ac:dyDescent="0.25">
      <c r="J3887" s="4"/>
    </row>
    <row r="3888" spans="10:10" x14ac:dyDescent="0.25">
      <c r="J3888" s="4"/>
    </row>
    <row r="3889" spans="10:10" x14ac:dyDescent="0.25">
      <c r="J3889" s="4"/>
    </row>
    <row r="3890" spans="10:10" x14ac:dyDescent="0.25">
      <c r="J3890" s="4"/>
    </row>
    <row r="3891" spans="10:10" x14ac:dyDescent="0.25">
      <c r="J3891" s="4"/>
    </row>
    <row r="3892" spans="10:10" x14ac:dyDescent="0.25">
      <c r="J3892" s="4"/>
    </row>
    <row r="3893" spans="10:10" x14ac:dyDescent="0.25">
      <c r="J3893" s="4"/>
    </row>
    <row r="3894" spans="10:10" x14ac:dyDescent="0.25">
      <c r="J3894" s="4"/>
    </row>
    <row r="3895" spans="10:10" x14ac:dyDescent="0.25">
      <c r="J3895" s="4"/>
    </row>
    <row r="3896" spans="10:10" x14ac:dyDescent="0.25">
      <c r="J3896" s="4"/>
    </row>
    <row r="3897" spans="10:10" x14ac:dyDescent="0.25">
      <c r="J3897" s="4"/>
    </row>
    <row r="3898" spans="10:10" x14ac:dyDescent="0.25">
      <c r="J3898" s="4"/>
    </row>
    <row r="3899" spans="10:10" x14ac:dyDescent="0.25">
      <c r="J3899" s="4"/>
    </row>
    <row r="3900" spans="10:10" x14ac:dyDescent="0.25">
      <c r="J3900" s="4"/>
    </row>
    <row r="3901" spans="10:10" x14ac:dyDescent="0.25">
      <c r="J3901" s="4"/>
    </row>
    <row r="3902" spans="10:10" x14ac:dyDescent="0.25">
      <c r="J3902" s="4"/>
    </row>
    <row r="3903" spans="10:10" x14ac:dyDescent="0.25">
      <c r="J3903" s="4"/>
    </row>
    <row r="3904" spans="10:10" x14ac:dyDescent="0.25">
      <c r="J3904" s="4"/>
    </row>
    <row r="3905" spans="10:10" x14ac:dyDescent="0.25">
      <c r="J3905" s="4"/>
    </row>
    <row r="3906" spans="10:10" x14ac:dyDescent="0.25">
      <c r="J3906" s="4"/>
    </row>
    <row r="3907" spans="10:10" x14ac:dyDescent="0.25">
      <c r="J3907" s="4"/>
    </row>
    <row r="3908" spans="10:10" x14ac:dyDescent="0.25">
      <c r="J3908" s="4"/>
    </row>
    <row r="3909" spans="10:10" x14ac:dyDescent="0.25">
      <c r="J3909" s="4"/>
    </row>
    <row r="3910" spans="10:10" x14ac:dyDescent="0.25">
      <c r="J3910" s="4"/>
    </row>
    <row r="3911" spans="10:10" x14ac:dyDescent="0.25">
      <c r="J3911" s="4"/>
    </row>
    <row r="3912" spans="10:10" x14ac:dyDescent="0.25">
      <c r="J3912" s="4"/>
    </row>
    <row r="3913" spans="10:10" x14ac:dyDescent="0.25">
      <c r="J3913" s="4"/>
    </row>
    <row r="3914" spans="10:10" x14ac:dyDescent="0.25">
      <c r="J3914" s="4"/>
    </row>
    <row r="3915" spans="10:10" x14ac:dyDescent="0.25">
      <c r="J3915" s="4"/>
    </row>
    <row r="3916" spans="10:10" x14ac:dyDescent="0.25">
      <c r="J3916" s="4"/>
    </row>
    <row r="3917" spans="10:10" x14ac:dyDescent="0.25">
      <c r="J3917" s="4"/>
    </row>
    <row r="3918" spans="10:10" x14ac:dyDescent="0.25">
      <c r="J3918" s="4"/>
    </row>
    <row r="3919" spans="10:10" x14ac:dyDescent="0.25">
      <c r="J3919" s="4"/>
    </row>
    <row r="3920" spans="10:10" x14ac:dyDescent="0.25">
      <c r="J3920" s="4"/>
    </row>
    <row r="3921" spans="10:10" x14ac:dyDescent="0.25">
      <c r="J3921" s="4"/>
    </row>
    <row r="3922" spans="10:10" x14ac:dyDescent="0.25">
      <c r="J3922" s="4"/>
    </row>
    <row r="3923" spans="10:10" x14ac:dyDescent="0.25">
      <c r="J3923" s="4"/>
    </row>
    <row r="3924" spans="10:10" x14ac:dyDescent="0.25">
      <c r="J3924" s="4"/>
    </row>
    <row r="3925" spans="10:10" x14ac:dyDescent="0.25">
      <c r="J3925" s="4"/>
    </row>
    <row r="3926" spans="10:10" x14ac:dyDescent="0.25">
      <c r="J3926" s="4"/>
    </row>
    <row r="3927" spans="10:10" x14ac:dyDescent="0.25">
      <c r="J3927" s="4"/>
    </row>
    <row r="3928" spans="10:10" x14ac:dyDescent="0.25">
      <c r="J3928" s="4"/>
    </row>
    <row r="3929" spans="10:10" x14ac:dyDescent="0.25">
      <c r="J3929" s="4"/>
    </row>
    <row r="3930" spans="10:10" x14ac:dyDescent="0.25">
      <c r="J3930" s="4"/>
    </row>
    <row r="3931" spans="10:10" x14ac:dyDescent="0.25">
      <c r="J3931" s="4"/>
    </row>
    <row r="3932" spans="10:10" x14ac:dyDescent="0.25">
      <c r="J3932" s="4"/>
    </row>
    <row r="3933" spans="10:10" x14ac:dyDescent="0.25">
      <c r="J3933" s="4"/>
    </row>
    <row r="3934" spans="10:10" x14ac:dyDescent="0.25">
      <c r="J3934" s="4"/>
    </row>
    <row r="3935" spans="10:10" x14ac:dyDescent="0.25">
      <c r="J3935" s="4"/>
    </row>
    <row r="3936" spans="10:10" x14ac:dyDescent="0.25">
      <c r="J3936" s="4"/>
    </row>
    <row r="3937" spans="10:10" x14ac:dyDescent="0.25">
      <c r="J3937" s="4"/>
    </row>
    <row r="3938" spans="10:10" x14ac:dyDescent="0.25">
      <c r="J3938" s="4"/>
    </row>
    <row r="3939" spans="10:10" x14ac:dyDescent="0.25">
      <c r="J3939" s="4"/>
    </row>
    <row r="3940" spans="10:10" x14ac:dyDescent="0.25">
      <c r="J3940" s="4"/>
    </row>
    <row r="3941" spans="10:10" x14ac:dyDescent="0.25">
      <c r="J3941" s="4"/>
    </row>
    <row r="3942" spans="10:10" x14ac:dyDescent="0.25">
      <c r="J3942" s="4"/>
    </row>
    <row r="3943" spans="10:10" x14ac:dyDescent="0.25">
      <c r="J3943" s="4"/>
    </row>
    <row r="3944" spans="10:10" x14ac:dyDescent="0.25">
      <c r="J3944" s="4"/>
    </row>
    <row r="3945" spans="10:10" x14ac:dyDescent="0.25">
      <c r="J3945" s="4"/>
    </row>
    <row r="3946" spans="10:10" x14ac:dyDescent="0.25">
      <c r="J3946" s="4"/>
    </row>
    <row r="3947" spans="10:10" x14ac:dyDescent="0.25">
      <c r="J3947" s="4"/>
    </row>
    <row r="3948" spans="10:10" x14ac:dyDescent="0.25">
      <c r="J3948" s="4"/>
    </row>
    <row r="3949" spans="10:10" x14ac:dyDescent="0.25">
      <c r="J3949" s="4"/>
    </row>
    <row r="3950" spans="10:10" x14ac:dyDescent="0.25">
      <c r="J3950" s="4"/>
    </row>
    <row r="3951" spans="10:10" x14ac:dyDescent="0.25">
      <c r="J3951" s="4"/>
    </row>
    <row r="3952" spans="10:10" x14ac:dyDescent="0.25">
      <c r="J3952" s="4"/>
    </row>
    <row r="3953" spans="10:10" x14ac:dyDescent="0.25">
      <c r="J3953" s="4"/>
    </row>
    <row r="3954" spans="10:10" x14ac:dyDescent="0.25">
      <c r="J3954" s="4"/>
    </row>
    <row r="3955" spans="10:10" x14ac:dyDescent="0.25">
      <c r="J3955" s="4"/>
    </row>
    <row r="3956" spans="10:10" x14ac:dyDescent="0.25">
      <c r="J3956" s="4"/>
    </row>
    <row r="3957" spans="10:10" x14ac:dyDescent="0.25">
      <c r="J3957" s="4"/>
    </row>
    <row r="3958" spans="10:10" x14ac:dyDescent="0.25">
      <c r="J3958" s="4"/>
    </row>
    <row r="3959" spans="10:10" x14ac:dyDescent="0.25">
      <c r="J3959" s="4"/>
    </row>
    <row r="3960" spans="10:10" x14ac:dyDescent="0.25">
      <c r="J3960" s="4"/>
    </row>
    <row r="3961" spans="10:10" x14ac:dyDescent="0.25">
      <c r="J3961" s="4"/>
    </row>
    <row r="3962" spans="10:10" x14ac:dyDescent="0.25">
      <c r="J3962" s="4"/>
    </row>
    <row r="3963" spans="10:10" x14ac:dyDescent="0.25">
      <c r="J3963" s="4"/>
    </row>
    <row r="3964" spans="10:10" x14ac:dyDescent="0.25">
      <c r="J3964" s="4"/>
    </row>
    <row r="3965" spans="10:10" x14ac:dyDescent="0.25">
      <c r="J3965" s="4"/>
    </row>
    <row r="3966" spans="10:10" x14ac:dyDescent="0.25">
      <c r="J3966" s="4"/>
    </row>
    <row r="3967" spans="10:10" x14ac:dyDescent="0.25">
      <c r="J3967" s="4"/>
    </row>
    <row r="3968" spans="10:10" x14ac:dyDescent="0.25">
      <c r="J3968" s="4"/>
    </row>
    <row r="3969" spans="10:10" x14ac:dyDescent="0.25">
      <c r="J3969" s="4"/>
    </row>
    <row r="3970" spans="10:10" x14ac:dyDescent="0.25">
      <c r="J3970" s="4"/>
    </row>
    <row r="3971" spans="10:10" x14ac:dyDescent="0.25">
      <c r="J3971" s="4"/>
    </row>
    <row r="3972" spans="10:10" x14ac:dyDescent="0.25">
      <c r="J3972" s="4"/>
    </row>
    <row r="3973" spans="10:10" x14ac:dyDescent="0.25">
      <c r="J3973" s="4"/>
    </row>
    <row r="3974" spans="10:10" x14ac:dyDescent="0.25">
      <c r="J3974" s="4"/>
    </row>
    <row r="3975" spans="10:10" x14ac:dyDescent="0.25">
      <c r="J3975" s="4"/>
    </row>
    <row r="3976" spans="10:10" x14ac:dyDescent="0.25">
      <c r="J3976" s="4"/>
    </row>
    <row r="3977" spans="10:10" x14ac:dyDescent="0.25">
      <c r="J3977" s="4"/>
    </row>
    <row r="3978" spans="10:10" x14ac:dyDescent="0.25">
      <c r="J3978" s="4"/>
    </row>
    <row r="3979" spans="10:10" x14ac:dyDescent="0.25">
      <c r="J3979" s="4"/>
    </row>
    <row r="3980" spans="10:10" x14ac:dyDescent="0.25">
      <c r="J3980" s="4"/>
    </row>
    <row r="3981" spans="10:10" x14ac:dyDescent="0.25">
      <c r="J3981" s="4"/>
    </row>
    <row r="3982" spans="10:10" x14ac:dyDescent="0.25">
      <c r="J3982" s="4"/>
    </row>
    <row r="3983" spans="10:10" x14ac:dyDescent="0.25">
      <c r="J3983" s="4"/>
    </row>
    <row r="3984" spans="10:10" x14ac:dyDescent="0.25">
      <c r="J3984" s="4"/>
    </row>
    <row r="3985" spans="10:10" x14ac:dyDescent="0.25">
      <c r="J3985" s="4"/>
    </row>
    <row r="3986" spans="10:10" x14ac:dyDescent="0.25">
      <c r="J3986" s="4"/>
    </row>
    <row r="3987" spans="10:10" x14ac:dyDescent="0.25">
      <c r="J3987" s="4"/>
    </row>
    <row r="3988" spans="10:10" x14ac:dyDescent="0.25">
      <c r="J3988" s="4"/>
    </row>
    <row r="3989" spans="10:10" x14ac:dyDescent="0.25">
      <c r="J3989" s="4"/>
    </row>
    <row r="3990" spans="10:10" x14ac:dyDescent="0.25">
      <c r="J3990" s="4"/>
    </row>
    <row r="3991" spans="10:10" x14ac:dyDescent="0.25">
      <c r="J3991" s="4"/>
    </row>
    <row r="3992" spans="10:10" x14ac:dyDescent="0.25">
      <c r="J3992" s="4"/>
    </row>
    <row r="3993" spans="10:10" x14ac:dyDescent="0.25">
      <c r="J3993" s="4"/>
    </row>
    <row r="3994" spans="10:10" x14ac:dyDescent="0.25">
      <c r="J3994" s="4"/>
    </row>
    <row r="3995" spans="10:10" x14ac:dyDescent="0.25">
      <c r="J3995" s="4"/>
    </row>
    <row r="3996" spans="10:10" x14ac:dyDescent="0.25">
      <c r="J3996" s="4"/>
    </row>
    <row r="3997" spans="10:10" x14ac:dyDescent="0.25">
      <c r="J3997" s="4"/>
    </row>
    <row r="3998" spans="10:10" x14ac:dyDescent="0.25">
      <c r="J3998" s="4"/>
    </row>
    <row r="3999" spans="10:10" x14ac:dyDescent="0.25">
      <c r="J3999" s="4"/>
    </row>
    <row r="4000" spans="10:10" x14ac:dyDescent="0.25">
      <c r="J4000" s="4"/>
    </row>
    <row r="4001" spans="10:10" x14ac:dyDescent="0.25">
      <c r="J4001" s="4"/>
    </row>
    <row r="4002" spans="10:10" x14ac:dyDescent="0.25">
      <c r="J4002" s="4"/>
    </row>
    <row r="4003" spans="10:10" x14ac:dyDescent="0.25">
      <c r="J4003" s="4"/>
    </row>
    <row r="4004" spans="10:10" x14ac:dyDescent="0.25">
      <c r="J4004" s="4"/>
    </row>
    <row r="4005" spans="10:10" x14ac:dyDescent="0.25">
      <c r="J4005" s="4"/>
    </row>
    <row r="4006" spans="10:10" x14ac:dyDescent="0.25">
      <c r="J4006" s="4"/>
    </row>
    <row r="4007" spans="10:10" x14ac:dyDescent="0.25">
      <c r="J4007" s="4"/>
    </row>
    <row r="4008" spans="10:10" x14ac:dyDescent="0.25">
      <c r="J4008" s="4"/>
    </row>
    <row r="4009" spans="10:10" x14ac:dyDescent="0.25">
      <c r="J4009" s="4"/>
    </row>
    <row r="4010" spans="10:10" x14ac:dyDescent="0.25">
      <c r="J4010" s="4"/>
    </row>
    <row r="4011" spans="10:10" x14ac:dyDescent="0.25">
      <c r="J4011" s="4"/>
    </row>
    <row r="4012" spans="10:10" x14ac:dyDescent="0.25">
      <c r="J4012" s="4"/>
    </row>
    <row r="4013" spans="10:10" x14ac:dyDescent="0.25">
      <c r="J4013" s="4"/>
    </row>
    <row r="4014" spans="10:10" x14ac:dyDescent="0.25">
      <c r="J4014" s="4"/>
    </row>
    <row r="4015" spans="10:10" x14ac:dyDescent="0.25">
      <c r="J4015" s="4"/>
    </row>
    <row r="4016" spans="10:10" x14ac:dyDescent="0.25">
      <c r="J4016" s="4"/>
    </row>
    <row r="4017" spans="10:10" x14ac:dyDescent="0.25">
      <c r="J4017" s="4"/>
    </row>
    <row r="4018" spans="10:10" x14ac:dyDescent="0.25">
      <c r="J4018" s="4"/>
    </row>
    <row r="4019" spans="10:10" x14ac:dyDescent="0.25">
      <c r="J4019" s="4"/>
    </row>
    <row r="4020" spans="10:10" x14ac:dyDescent="0.25">
      <c r="J4020" s="4"/>
    </row>
    <row r="4021" spans="10:10" x14ac:dyDescent="0.25">
      <c r="J4021" s="4"/>
    </row>
    <row r="4022" spans="10:10" x14ac:dyDescent="0.25">
      <c r="J4022" s="4"/>
    </row>
    <row r="4023" spans="10:10" x14ac:dyDescent="0.25">
      <c r="J4023" s="4"/>
    </row>
    <row r="4024" spans="10:10" x14ac:dyDescent="0.25">
      <c r="J4024" s="4"/>
    </row>
    <row r="4025" spans="10:10" x14ac:dyDescent="0.25">
      <c r="J4025" s="4"/>
    </row>
    <row r="4026" spans="10:10" x14ac:dyDescent="0.25">
      <c r="J4026" s="4"/>
    </row>
    <row r="4027" spans="10:10" x14ac:dyDescent="0.25">
      <c r="J4027" s="4"/>
    </row>
    <row r="4028" spans="10:10" x14ac:dyDescent="0.25">
      <c r="J4028" s="4"/>
    </row>
    <row r="4029" spans="10:10" x14ac:dyDescent="0.25">
      <c r="J4029" s="4"/>
    </row>
    <row r="4030" spans="10:10" x14ac:dyDescent="0.25">
      <c r="J4030" s="4"/>
    </row>
    <row r="4031" spans="10:10" x14ac:dyDescent="0.25">
      <c r="J4031" s="4"/>
    </row>
    <row r="4032" spans="10:10" x14ac:dyDescent="0.25">
      <c r="J4032" s="4"/>
    </row>
    <row r="4033" spans="10:10" x14ac:dyDescent="0.25">
      <c r="J4033" s="4"/>
    </row>
    <row r="4034" spans="10:10" x14ac:dyDescent="0.25">
      <c r="J4034" s="4"/>
    </row>
    <row r="4035" spans="10:10" x14ac:dyDescent="0.25">
      <c r="J4035" s="4"/>
    </row>
    <row r="4036" spans="10:10" x14ac:dyDescent="0.25">
      <c r="J4036" s="4"/>
    </row>
    <row r="4037" spans="10:10" x14ac:dyDescent="0.25">
      <c r="J4037" s="4"/>
    </row>
    <row r="4038" spans="10:10" x14ac:dyDescent="0.25">
      <c r="J4038" s="4"/>
    </row>
    <row r="4039" spans="10:10" x14ac:dyDescent="0.25">
      <c r="J4039" s="4"/>
    </row>
    <row r="4040" spans="10:10" x14ac:dyDescent="0.25">
      <c r="J4040" s="4"/>
    </row>
    <row r="4041" spans="10:10" x14ac:dyDescent="0.25">
      <c r="J4041" s="4"/>
    </row>
    <row r="4042" spans="10:10" x14ac:dyDescent="0.25">
      <c r="J4042" s="4"/>
    </row>
    <row r="4043" spans="10:10" x14ac:dyDescent="0.25">
      <c r="J4043" s="4"/>
    </row>
    <row r="4044" spans="10:10" x14ac:dyDescent="0.25">
      <c r="J4044" s="4"/>
    </row>
    <row r="4045" spans="10:10" x14ac:dyDescent="0.25">
      <c r="J4045" s="4"/>
    </row>
    <row r="4046" spans="10:10" x14ac:dyDescent="0.25">
      <c r="J4046" s="4"/>
    </row>
    <row r="4047" spans="10:10" x14ac:dyDescent="0.25">
      <c r="J4047" s="4"/>
    </row>
    <row r="4048" spans="10:10" x14ac:dyDescent="0.25">
      <c r="J4048" s="4"/>
    </row>
    <row r="4049" spans="10:10" x14ac:dyDescent="0.25">
      <c r="J4049" s="4"/>
    </row>
    <row r="4050" spans="10:10" x14ac:dyDescent="0.25">
      <c r="J4050" s="4"/>
    </row>
    <row r="4051" spans="10:10" x14ac:dyDescent="0.25">
      <c r="J4051" s="4"/>
    </row>
    <row r="4052" spans="10:10" x14ac:dyDescent="0.25">
      <c r="J4052" s="4"/>
    </row>
    <row r="4053" spans="10:10" x14ac:dyDescent="0.25">
      <c r="J4053" s="4"/>
    </row>
    <row r="4054" spans="10:10" x14ac:dyDescent="0.25">
      <c r="J4054" s="4"/>
    </row>
    <row r="4055" spans="10:10" x14ac:dyDescent="0.25">
      <c r="J4055" s="4"/>
    </row>
    <row r="4056" spans="10:10" x14ac:dyDescent="0.25">
      <c r="J4056" s="4"/>
    </row>
    <row r="4057" spans="10:10" x14ac:dyDescent="0.25">
      <c r="J4057" s="4"/>
    </row>
    <row r="4058" spans="10:10" x14ac:dyDescent="0.25">
      <c r="J4058" s="4"/>
    </row>
    <row r="4059" spans="10:10" x14ac:dyDescent="0.25">
      <c r="J4059" s="4"/>
    </row>
    <row r="4060" spans="10:10" x14ac:dyDescent="0.25">
      <c r="J4060" s="4"/>
    </row>
    <row r="4061" spans="10:10" x14ac:dyDescent="0.25">
      <c r="J4061" s="4"/>
    </row>
    <row r="4062" spans="10:10" x14ac:dyDescent="0.25">
      <c r="J4062" s="4"/>
    </row>
    <row r="4063" spans="10:10" x14ac:dyDescent="0.25">
      <c r="J4063" s="4"/>
    </row>
    <row r="4064" spans="10:10" x14ac:dyDescent="0.25">
      <c r="J4064" s="4"/>
    </row>
    <row r="4065" spans="10:10" x14ac:dyDescent="0.25">
      <c r="J4065" s="4"/>
    </row>
    <row r="4066" spans="10:10" x14ac:dyDescent="0.25">
      <c r="J4066" s="4"/>
    </row>
    <row r="4067" spans="10:10" x14ac:dyDescent="0.25">
      <c r="J4067" s="4"/>
    </row>
    <row r="4068" spans="10:10" x14ac:dyDescent="0.25">
      <c r="J4068" s="4"/>
    </row>
    <row r="4069" spans="10:10" x14ac:dyDescent="0.25">
      <c r="J4069" s="4"/>
    </row>
    <row r="4070" spans="10:10" x14ac:dyDescent="0.25">
      <c r="J4070" s="4"/>
    </row>
    <row r="4071" spans="10:10" x14ac:dyDescent="0.25">
      <c r="J4071" s="4"/>
    </row>
    <row r="4072" spans="10:10" x14ac:dyDescent="0.25">
      <c r="J4072" s="4"/>
    </row>
    <row r="4073" spans="10:10" x14ac:dyDescent="0.25">
      <c r="J4073" s="4"/>
    </row>
    <row r="4074" spans="10:10" x14ac:dyDescent="0.25">
      <c r="J4074" s="4"/>
    </row>
    <row r="4075" spans="10:10" x14ac:dyDescent="0.25">
      <c r="J4075" s="4"/>
    </row>
    <row r="4076" spans="10:10" x14ac:dyDescent="0.25">
      <c r="J4076" s="4"/>
    </row>
    <row r="4077" spans="10:10" x14ac:dyDescent="0.25">
      <c r="J4077" s="4"/>
    </row>
    <row r="4078" spans="10:10" x14ac:dyDescent="0.25">
      <c r="J4078" s="4"/>
    </row>
    <row r="4079" spans="10:10" x14ac:dyDescent="0.25">
      <c r="J4079" s="4"/>
    </row>
    <row r="4080" spans="10:10" x14ac:dyDescent="0.25">
      <c r="J4080" s="4"/>
    </row>
    <row r="4081" spans="10:10" x14ac:dyDescent="0.25">
      <c r="J4081" s="4"/>
    </row>
    <row r="4082" spans="10:10" x14ac:dyDescent="0.25">
      <c r="J4082" s="4"/>
    </row>
    <row r="4083" spans="10:10" x14ac:dyDescent="0.25">
      <c r="J4083" s="4"/>
    </row>
    <row r="4084" spans="10:10" x14ac:dyDescent="0.25">
      <c r="J4084" s="4"/>
    </row>
    <row r="4085" spans="10:10" x14ac:dyDescent="0.25">
      <c r="J4085" s="4"/>
    </row>
    <row r="4086" spans="10:10" x14ac:dyDescent="0.25">
      <c r="J4086" s="4"/>
    </row>
    <row r="4087" spans="10:10" x14ac:dyDescent="0.25">
      <c r="J4087" s="4"/>
    </row>
    <row r="4088" spans="10:10" x14ac:dyDescent="0.25">
      <c r="J4088" s="4"/>
    </row>
    <row r="4089" spans="10:10" x14ac:dyDescent="0.25">
      <c r="J4089" s="4"/>
    </row>
    <row r="4090" spans="10:10" x14ac:dyDescent="0.25">
      <c r="J4090" s="4"/>
    </row>
    <row r="4091" spans="10:10" x14ac:dyDescent="0.25">
      <c r="J4091" s="4"/>
    </row>
    <row r="4092" spans="10:10" x14ac:dyDescent="0.25">
      <c r="J4092" s="4"/>
    </row>
    <row r="4093" spans="10:10" x14ac:dyDescent="0.25">
      <c r="J4093" s="4"/>
    </row>
    <row r="4094" spans="10:10" x14ac:dyDescent="0.25">
      <c r="J4094" s="4"/>
    </row>
    <row r="4095" spans="10:10" x14ac:dyDescent="0.25">
      <c r="J4095" s="4"/>
    </row>
    <row r="4096" spans="10:10" x14ac:dyDescent="0.25">
      <c r="J4096" s="4"/>
    </row>
    <row r="4097" spans="10:10" x14ac:dyDescent="0.25">
      <c r="J4097" s="4"/>
    </row>
    <row r="4098" spans="10:10" x14ac:dyDescent="0.25">
      <c r="J4098" s="4"/>
    </row>
    <row r="4099" spans="10:10" x14ac:dyDescent="0.25">
      <c r="J4099" s="4"/>
    </row>
    <row r="4100" spans="10:10" x14ac:dyDescent="0.25">
      <c r="J4100" s="4"/>
    </row>
    <row r="4101" spans="10:10" x14ac:dyDescent="0.25">
      <c r="J4101" s="4"/>
    </row>
    <row r="4102" spans="10:10" x14ac:dyDescent="0.25">
      <c r="J4102" s="4"/>
    </row>
    <row r="4103" spans="10:10" x14ac:dyDescent="0.25">
      <c r="J4103" s="4"/>
    </row>
    <row r="4104" spans="10:10" x14ac:dyDescent="0.25">
      <c r="J4104" s="4"/>
    </row>
    <row r="4105" spans="10:10" x14ac:dyDescent="0.25">
      <c r="J4105" s="4"/>
    </row>
    <row r="4106" spans="10:10" x14ac:dyDescent="0.25">
      <c r="J4106" s="4"/>
    </row>
    <row r="4107" spans="10:10" x14ac:dyDescent="0.25">
      <c r="J4107" s="4"/>
    </row>
    <row r="4108" spans="10:10" x14ac:dyDescent="0.25">
      <c r="J4108" s="4"/>
    </row>
    <row r="4109" spans="10:10" x14ac:dyDescent="0.25">
      <c r="J4109" s="4"/>
    </row>
    <row r="4110" spans="10:10" x14ac:dyDescent="0.25">
      <c r="J4110" s="4"/>
    </row>
    <row r="4111" spans="10:10" x14ac:dyDescent="0.25">
      <c r="J4111" s="4"/>
    </row>
    <row r="4112" spans="10:10" x14ac:dyDescent="0.25">
      <c r="J4112" s="4"/>
    </row>
    <row r="4113" spans="10:10" x14ac:dyDescent="0.25">
      <c r="J4113" s="4"/>
    </row>
    <row r="4114" spans="10:10" x14ac:dyDescent="0.25">
      <c r="J4114" s="4"/>
    </row>
    <row r="4115" spans="10:10" x14ac:dyDescent="0.25">
      <c r="J4115" s="4"/>
    </row>
    <row r="4116" spans="10:10" x14ac:dyDescent="0.25">
      <c r="J4116" s="4"/>
    </row>
    <row r="4117" spans="10:10" x14ac:dyDescent="0.25">
      <c r="J4117" s="4"/>
    </row>
    <row r="4118" spans="10:10" x14ac:dyDescent="0.25">
      <c r="J4118" s="4"/>
    </row>
    <row r="4119" spans="10:10" x14ac:dyDescent="0.25">
      <c r="J4119" s="4"/>
    </row>
    <row r="4120" spans="10:10" x14ac:dyDescent="0.25">
      <c r="J4120" s="4"/>
    </row>
    <row r="4121" spans="10:10" x14ac:dyDescent="0.25">
      <c r="J4121" s="4"/>
    </row>
    <row r="4122" spans="10:10" x14ac:dyDescent="0.25">
      <c r="J4122" s="4"/>
    </row>
    <row r="4123" spans="10:10" x14ac:dyDescent="0.25">
      <c r="J4123" s="4"/>
    </row>
    <row r="4124" spans="10:10" x14ac:dyDescent="0.25">
      <c r="J4124" s="4"/>
    </row>
    <row r="4125" spans="10:10" x14ac:dyDescent="0.25">
      <c r="J4125" s="4"/>
    </row>
    <row r="4126" spans="10:10" x14ac:dyDescent="0.25">
      <c r="J4126" s="4"/>
    </row>
    <row r="4127" spans="10:10" x14ac:dyDescent="0.25">
      <c r="J4127" s="4"/>
    </row>
    <row r="4128" spans="10:10" x14ac:dyDescent="0.25">
      <c r="J4128" s="4"/>
    </row>
    <row r="4129" spans="10:10" x14ac:dyDescent="0.25">
      <c r="J4129" s="4"/>
    </row>
    <row r="4130" spans="10:10" x14ac:dyDescent="0.25">
      <c r="J4130" s="4"/>
    </row>
    <row r="4131" spans="10:10" x14ac:dyDescent="0.25">
      <c r="J4131" s="4"/>
    </row>
    <row r="4132" spans="10:10" x14ac:dyDescent="0.25">
      <c r="J4132" s="4"/>
    </row>
    <row r="4133" spans="10:10" x14ac:dyDescent="0.25">
      <c r="J4133" s="4"/>
    </row>
    <row r="4134" spans="10:10" x14ac:dyDescent="0.25">
      <c r="J4134" s="4"/>
    </row>
    <row r="4135" spans="10:10" x14ac:dyDescent="0.25">
      <c r="J4135" s="4"/>
    </row>
    <row r="4136" spans="10:10" x14ac:dyDescent="0.25">
      <c r="J4136" s="4"/>
    </row>
    <row r="4137" spans="10:10" x14ac:dyDescent="0.25">
      <c r="J4137" s="4"/>
    </row>
    <row r="4138" spans="10:10" x14ac:dyDescent="0.25">
      <c r="J4138" s="4"/>
    </row>
    <row r="4139" spans="10:10" x14ac:dyDescent="0.25">
      <c r="J4139" s="4"/>
    </row>
    <row r="4140" spans="10:10" x14ac:dyDescent="0.25">
      <c r="J4140" s="4"/>
    </row>
    <row r="4141" spans="10:10" x14ac:dyDescent="0.25">
      <c r="J4141" s="4"/>
    </row>
    <row r="4142" spans="10:10" x14ac:dyDescent="0.25">
      <c r="J4142" s="4"/>
    </row>
    <row r="4143" spans="10:10" x14ac:dyDescent="0.25">
      <c r="J4143" s="4"/>
    </row>
    <row r="4144" spans="10:10" x14ac:dyDescent="0.25">
      <c r="J4144" s="4"/>
    </row>
    <row r="4145" spans="10:10" x14ac:dyDescent="0.25">
      <c r="J4145" s="4"/>
    </row>
    <row r="4146" spans="10:10" x14ac:dyDescent="0.25">
      <c r="J4146" s="4"/>
    </row>
    <row r="4147" spans="10:10" x14ac:dyDescent="0.25">
      <c r="J4147" s="4"/>
    </row>
    <row r="4148" spans="10:10" x14ac:dyDescent="0.25">
      <c r="J4148" s="4"/>
    </row>
    <row r="4149" spans="10:10" x14ac:dyDescent="0.25">
      <c r="J4149" s="4"/>
    </row>
    <row r="4150" spans="10:10" x14ac:dyDescent="0.25">
      <c r="J4150" s="4"/>
    </row>
    <row r="4151" spans="10:10" x14ac:dyDescent="0.25">
      <c r="J4151" s="4"/>
    </row>
    <row r="4152" spans="10:10" x14ac:dyDescent="0.25">
      <c r="J4152" s="4"/>
    </row>
    <row r="4153" spans="10:10" x14ac:dyDescent="0.25">
      <c r="J4153" s="4"/>
    </row>
    <row r="4154" spans="10:10" x14ac:dyDescent="0.25">
      <c r="J4154" s="4"/>
    </row>
    <row r="4155" spans="10:10" x14ac:dyDescent="0.25">
      <c r="J4155" s="4"/>
    </row>
    <row r="4156" spans="10:10" x14ac:dyDescent="0.25">
      <c r="J4156" s="4"/>
    </row>
    <row r="4157" spans="10:10" x14ac:dyDescent="0.25">
      <c r="J4157" s="4"/>
    </row>
    <row r="4158" spans="10:10" x14ac:dyDescent="0.25">
      <c r="J4158" s="4"/>
    </row>
    <row r="4159" spans="10:10" x14ac:dyDescent="0.25">
      <c r="J4159" s="4"/>
    </row>
    <row r="4160" spans="10:10" x14ac:dyDescent="0.25">
      <c r="J4160" s="4"/>
    </row>
    <row r="4161" spans="10:10" x14ac:dyDescent="0.25">
      <c r="J4161" s="4"/>
    </row>
    <row r="4162" spans="10:10" x14ac:dyDescent="0.25">
      <c r="J4162" s="4"/>
    </row>
    <row r="4163" spans="10:10" x14ac:dyDescent="0.25">
      <c r="J4163" s="4"/>
    </row>
    <row r="4164" spans="10:10" x14ac:dyDescent="0.25">
      <c r="J4164" s="4"/>
    </row>
    <row r="4165" spans="10:10" x14ac:dyDescent="0.25">
      <c r="J4165" s="4"/>
    </row>
    <row r="4166" spans="10:10" x14ac:dyDescent="0.25">
      <c r="J4166" s="4"/>
    </row>
    <row r="4167" spans="10:10" x14ac:dyDescent="0.25">
      <c r="J4167" s="4"/>
    </row>
    <row r="4168" spans="10:10" x14ac:dyDescent="0.25">
      <c r="J4168" s="4"/>
    </row>
    <row r="4169" spans="10:10" x14ac:dyDescent="0.25">
      <c r="J4169" s="4"/>
    </row>
    <row r="4170" spans="10:10" x14ac:dyDescent="0.25">
      <c r="J4170" s="4"/>
    </row>
    <row r="4171" spans="10:10" x14ac:dyDescent="0.25">
      <c r="J4171" s="4"/>
    </row>
    <row r="4172" spans="10:10" x14ac:dyDescent="0.25">
      <c r="J4172" s="4"/>
    </row>
    <row r="4173" spans="10:10" x14ac:dyDescent="0.25">
      <c r="J4173" s="4"/>
    </row>
    <row r="4174" spans="10:10" x14ac:dyDescent="0.25">
      <c r="J4174" s="4"/>
    </row>
    <row r="4175" spans="10:10" x14ac:dyDescent="0.25">
      <c r="J4175" s="4"/>
    </row>
    <row r="4176" spans="10:10" x14ac:dyDescent="0.25">
      <c r="J4176" s="4"/>
    </row>
    <row r="4177" spans="10:10" x14ac:dyDescent="0.25">
      <c r="J4177" s="4"/>
    </row>
    <row r="4178" spans="10:10" x14ac:dyDescent="0.25">
      <c r="J4178" s="4"/>
    </row>
    <row r="4179" spans="10:10" x14ac:dyDescent="0.25">
      <c r="J4179" s="4"/>
    </row>
    <row r="4180" spans="10:10" x14ac:dyDescent="0.25">
      <c r="J4180" s="4"/>
    </row>
    <row r="4181" spans="10:10" x14ac:dyDescent="0.25">
      <c r="J4181" s="4"/>
    </row>
    <row r="4182" spans="10:10" x14ac:dyDescent="0.25">
      <c r="J4182" s="4"/>
    </row>
    <row r="4183" spans="10:10" x14ac:dyDescent="0.25">
      <c r="J4183" s="4"/>
    </row>
    <row r="4184" spans="10:10" x14ac:dyDescent="0.25">
      <c r="J4184" s="4"/>
    </row>
    <row r="4185" spans="10:10" x14ac:dyDescent="0.25">
      <c r="J4185" s="4"/>
    </row>
    <row r="4186" spans="10:10" x14ac:dyDescent="0.25">
      <c r="J4186" s="4"/>
    </row>
    <row r="4187" spans="10:10" x14ac:dyDescent="0.25">
      <c r="J4187" s="4"/>
    </row>
    <row r="4188" spans="10:10" x14ac:dyDescent="0.25">
      <c r="J4188" s="4"/>
    </row>
    <row r="4189" spans="10:10" x14ac:dyDescent="0.25">
      <c r="J4189" s="4"/>
    </row>
    <row r="4190" spans="10:10" x14ac:dyDescent="0.25">
      <c r="J4190" s="4"/>
    </row>
    <row r="4191" spans="10:10" x14ac:dyDescent="0.25">
      <c r="J4191" s="4"/>
    </row>
    <row r="4192" spans="10:10" x14ac:dyDescent="0.25">
      <c r="J4192" s="4"/>
    </row>
    <row r="4193" spans="10:10" x14ac:dyDescent="0.25">
      <c r="J4193" s="4"/>
    </row>
    <row r="4194" spans="10:10" x14ac:dyDescent="0.25">
      <c r="J4194" s="4"/>
    </row>
    <row r="4195" spans="10:10" x14ac:dyDescent="0.25">
      <c r="J4195" s="4"/>
    </row>
    <row r="4196" spans="10:10" x14ac:dyDescent="0.25">
      <c r="J4196" s="4"/>
    </row>
    <row r="4197" spans="10:10" x14ac:dyDescent="0.25">
      <c r="J4197" s="4"/>
    </row>
    <row r="4198" spans="10:10" x14ac:dyDescent="0.25">
      <c r="J4198" s="4"/>
    </row>
    <row r="4199" spans="10:10" x14ac:dyDescent="0.25">
      <c r="J4199" s="4"/>
    </row>
    <row r="4200" spans="10:10" x14ac:dyDescent="0.25">
      <c r="J4200" s="4"/>
    </row>
    <row r="4201" spans="10:10" x14ac:dyDescent="0.25">
      <c r="J4201" s="4"/>
    </row>
    <row r="4202" spans="10:10" x14ac:dyDescent="0.25">
      <c r="J4202" s="4"/>
    </row>
    <row r="4203" spans="10:10" x14ac:dyDescent="0.25">
      <c r="J4203" s="4"/>
    </row>
    <row r="4204" spans="10:10" x14ac:dyDescent="0.25">
      <c r="J4204" s="4"/>
    </row>
    <row r="4205" spans="10:10" x14ac:dyDescent="0.25">
      <c r="J4205" s="4"/>
    </row>
    <row r="4206" spans="10:10" x14ac:dyDescent="0.25">
      <c r="J4206" s="4"/>
    </row>
    <row r="4207" spans="10:10" x14ac:dyDescent="0.25">
      <c r="J4207" s="4"/>
    </row>
    <row r="4208" spans="10:10" x14ac:dyDescent="0.25">
      <c r="J4208" s="4"/>
    </row>
    <row r="4209" spans="10:10" x14ac:dyDescent="0.25">
      <c r="J4209" s="4"/>
    </row>
    <row r="4210" spans="10:10" x14ac:dyDescent="0.25">
      <c r="J4210" s="4"/>
    </row>
    <row r="4211" spans="10:10" x14ac:dyDescent="0.25">
      <c r="J4211" s="4"/>
    </row>
    <row r="4212" spans="10:10" x14ac:dyDescent="0.25">
      <c r="J4212" s="4"/>
    </row>
    <row r="4213" spans="10:10" x14ac:dyDescent="0.25">
      <c r="J4213" s="4"/>
    </row>
    <row r="4214" spans="10:10" x14ac:dyDescent="0.25">
      <c r="J4214" s="4"/>
    </row>
    <row r="4215" spans="10:10" x14ac:dyDescent="0.25">
      <c r="J4215" s="4"/>
    </row>
    <row r="4216" spans="10:10" x14ac:dyDescent="0.25">
      <c r="J4216" s="4"/>
    </row>
    <row r="4217" spans="10:10" x14ac:dyDescent="0.25">
      <c r="J4217" s="4"/>
    </row>
    <row r="4218" spans="10:10" x14ac:dyDescent="0.25">
      <c r="J4218" s="4"/>
    </row>
    <row r="4219" spans="10:10" x14ac:dyDescent="0.25">
      <c r="J4219" s="4"/>
    </row>
    <row r="4220" spans="10:10" x14ac:dyDescent="0.25">
      <c r="J4220" s="4"/>
    </row>
    <row r="4221" spans="10:10" x14ac:dyDescent="0.25">
      <c r="J4221" s="4"/>
    </row>
    <row r="4222" spans="10:10" x14ac:dyDescent="0.25">
      <c r="J4222" s="4"/>
    </row>
    <row r="4223" spans="10:10" x14ac:dyDescent="0.25">
      <c r="J4223" s="4"/>
    </row>
    <row r="4224" spans="10:10" x14ac:dyDescent="0.25">
      <c r="J4224" s="4"/>
    </row>
    <row r="4225" spans="10:10" x14ac:dyDescent="0.25">
      <c r="J4225" s="4"/>
    </row>
    <row r="4226" spans="10:10" x14ac:dyDescent="0.25">
      <c r="J4226" s="4"/>
    </row>
    <row r="4227" spans="10:10" x14ac:dyDescent="0.25">
      <c r="J4227" s="4"/>
    </row>
    <row r="4228" spans="10:10" x14ac:dyDescent="0.25">
      <c r="J4228" s="4"/>
    </row>
    <row r="4229" spans="10:10" x14ac:dyDescent="0.25">
      <c r="J4229" s="4"/>
    </row>
    <row r="4230" spans="10:10" x14ac:dyDescent="0.25">
      <c r="J4230" s="4"/>
    </row>
    <row r="4231" spans="10:10" x14ac:dyDescent="0.25">
      <c r="J4231" s="4"/>
    </row>
    <row r="4232" spans="10:10" x14ac:dyDescent="0.25">
      <c r="J4232" s="4"/>
    </row>
    <row r="4233" spans="10:10" x14ac:dyDescent="0.25">
      <c r="J4233" s="4"/>
    </row>
    <row r="4234" spans="10:10" x14ac:dyDescent="0.25">
      <c r="J4234" s="4"/>
    </row>
    <row r="4235" spans="10:10" x14ac:dyDescent="0.25">
      <c r="J4235" s="4"/>
    </row>
    <row r="4236" spans="10:10" x14ac:dyDescent="0.25">
      <c r="J4236" s="4"/>
    </row>
    <row r="4237" spans="10:10" x14ac:dyDescent="0.25">
      <c r="J4237" s="4"/>
    </row>
    <row r="4238" spans="10:10" x14ac:dyDescent="0.25">
      <c r="J4238" s="4"/>
    </row>
    <row r="4239" spans="10:10" x14ac:dyDescent="0.25">
      <c r="J4239" s="4"/>
    </row>
    <row r="4240" spans="10:10" x14ac:dyDescent="0.25">
      <c r="J4240" s="4"/>
    </row>
    <row r="4241" spans="10:10" x14ac:dyDescent="0.25">
      <c r="J4241" s="4"/>
    </row>
    <row r="4242" spans="10:10" x14ac:dyDescent="0.25">
      <c r="J4242" s="4"/>
    </row>
    <row r="4243" spans="10:10" x14ac:dyDescent="0.25">
      <c r="J4243" s="4"/>
    </row>
    <row r="4244" spans="10:10" x14ac:dyDescent="0.25">
      <c r="J4244" s="4"/>
    </row>
    <row r="4245" spans="10:10" x14ac:dyDescent="0.25">
      <c r="J4245" s="4"/>
    </row>
    <row r="4246" spans="10:10" x14ac:dyDescent="0.25">
      <c r="J4246" s="4"/>
    </row>
    <row r="4247" spans="10:10" x14ac:dyDescent="0.25">
      <c r="J4247" s="4"/>
    </row>
    <row r="4248" spans="10:10" x14ac:dyDescent="0.25">
      <c r="J4248" s="4"/>
    </row>
    <row r="4249" spans="10:10" x14ac:dyDescent="0.25">
      <c r="J4249" s="4"/>
    </row>
    <row r="4250" spans="10:10" x14ac:dyDescent="0.25">
      <c r="J4250" s="4"/>
    </row>
    <row r="4251" spans="10:10" x14ac:dyDescent="0.25">
      <c r="J4251" s="4"/>
    </row>
    <row r="4252" spans="10:10" x14ac:dyDescent="0.25">
      <c r="J4252" s="4"/>
    </row>
    <row r="4253" spans="10:10" x14ac:dyDescent="0.25">
      <c r="J4253" s="4"/>
    </row>
    <row r="4254" spans="10:10" x14ac:dyDescent="0.25">
      <c r="J4254" s="4"/>
    </row>
    <row r="4255" spans="10:10" x14ac:dyDescent="0.25">
      <c r="J4255" s="4"/>
    </row>
    <row r="4256" spans="10:10" x14ac:dyDescent="0.25">
      <c r="J4256" s="4"/>
    </row>
    <row r="4257" spans="10:10" x14ac:dyDescent="0.25">
      <c r="J4257" s="4"/>
    </row>
    <row r="4258" spans="10:10" x14ac:dyDescent="0.25">
      <c r="J4258" s="4"/>
    </row>
    <row r="4259" spans="10:10" x14ac:dyDescent="0.25">
      <c r="J4259" s="4"/>
    </row>
    <row r="4260" spans="10:10" x14ac:dyDescent="0.25">
      <c r="J4260" s="4"/>
    </row>
    <row r="4261" spans="10:10" x14ac:dyDescent="0.25">
      <c r="J4261" s="4"/>
    </row>
    <row r="4262" spans="10:10" x14ac:dyDescent="0.25">
      <c r="J4262" s="4"/>
    </row>
    <row r="4263" spans="10:10" x14ac:dyDescent="0.25">
      <c r="J4263" s="4"/>
    </row>
    <row r="4264" spans="10:10" x14ac:dyDescent="0.25">
      <c r="J4264" s="4"/>
    </row>
    <row r="4265" spans="10:10" x14ac:dyDescent="0.25">
      <c r="J4265" s="4"/>
    </row>
    <row r="4266" spans="10:10" x14ac:dyDescent="0.25">
      <c r="J4266" s="4"/>
    </row>
    <row r="4267" spans="10:10" x14ac:dyDescent="0.25">
      <c r="J4267" s="4"/>
    </row>
    <row r="4268" spans="10:10" x14ac:dyDescent="0.25">
      <c r="J4268" s="4"/>
    </row>
    <row r="4269" spans="10:10" x14ac:dyDescent="0.25">
      <c r="J4269" s="4"/>
    </row>
    <row r="4270" spans="10:10" x14ac:dyDescent="0.25">
      <c r="J4270" s="4"/>
    </row>
    <row r="4271" spans="10:10" x14ac:dyDescent="0.25">
      <c r="J4271" s="4"/>
    </row>
    <row r="4272" spans="10:10" x14ac:dyDescent="0.25">
      <c r="J4272" s="4"/>
    </row>
    <row r="4273" spans="10:10" x14ac:dyDescent="0.25">
      <c r="J4273" s="4"/>
    </row>
    <row r="4274" spans="10:10" x14ac:dyDescent="0.25">
      <c r="J4274" s="4"/>
    </row>
    <row r="4275" spans="10:10" x14ac:dyDescent="0.25">
      <c r="J4275" s="4"/>
    </row>
    <row r="4276" spans="10:10" x14ac:dyDescent="0.25">
      <c r="J4276" s="4"/>
    </row>
    <row r="4277" spans="10:10" x14ac:dyDescent="0.25">
      <c r="J4277" s="4"/>
    </row>
    <row r="4278" spans="10:10" x14ac:dyDescent="0.25">
      <c r="J4278" s="4"/>
    </row>
    <row r="4279" spans="10:10" x14ac:dyDescent="0.25">
      <c r="J4279" s="4"/>
    </row>
    <row r="4280" spans="10:10" x14ac:dyDescent="0.25">
      <c r="J4280" s="4"/>
    </row>
    <row r="4281" spans="10:10" x14ac:dyDescent="0.25">
      <c r="J4281" s="4"/>
    </row>
    <row r="4282" spans="10:10" x14ac:dyDescent="0.25">
      <c r="J4282" s="4"/>
    </row>
    <row r="4283" spans="10:10" x14ac:dyDescent="0.25">
      <c r="J4283" s="4"/>
    </row>
    <row r="4284" spans="10:10" x14ac:dyDescent="0.25">
      <c r="J4284" s="4"/>
    </row>
    <row r="4285" spans="10:10" x14ac:dyDescent="0.25">
      <c r="J4285" s="4"/>
    </row>
    <row r="4286" spans="10:10" x14ac:dyDescent="0.25">
      <c r="J4286" s="4"/>
    </row>
    <row r="4287" spans="10:10" x14ac:dyDescent="0.25">
      <c r="J4287" s="4"/>
    </row>
    <row r="4288" spans="10:10" x14ac:dyDescent="0.25">
      <c r="J4288" s="4"/>
    </row>
    <row r="4289" spans="10:10" x14ac:dyDescent="0.25">
      <c r="J4289" s="4"/>
    </row>
    <row r="4290" spans="10:10" x14ac:dyDescent="0.25">
      <c r="J4290" s="4"/>
    </row>
    <row r="4291" spans="10:10" x14ac:dyDescent="0.25">
      <c r="J4291" s="4"/>
    </row>
    <row r="4292" spans="10:10" x14ac:dyDescent="0.25">
      <c r="J4292" s="4"/>
    </row>
    <row r="4293" spans="10:10" x14ac:dyDescent="0.25">
      <c r="J4293" s="4"/>
    </row>
    <row r="4294" spans="10:10" x14ac:dyDescent="0.25">
      <c r="J4294" s="4"/>
    </row>
    <row r="4295" spans="10:10" x14ac:dyDescent="0.25">
      <c r="J4295" s="4"/>
    </row>
    <row r="4296" spans="10:10" x14ac:dyDescent="0.25">
      <c r="J4296" s="4"/>
    </row>
    <row r="4297" spans="10:10" x14ac:dyDescent="0.25">
      <c r="J4297" s="4"/>
    </row>
    <row r="4298" spans="10:10" x14ac:dyDescent="0.25">
      <c r="J4298" s="4"/>
    </row>
    <row r="4299" spans="10:10" x14ac:dyDescent="0.25">
      <c r="J4299" s="4"/>
    </row>
    <row r="4300" spans="10:10" x14ac:dyDescent="0.25">
      <c r="J4300" s="4"/>
    </row>
    <row r="4301" spans="10:10" x14ac:dyDescent="0.25">
      <c r="J4301" s="4"/>
    </row>
    <row r="4302" spans="10:10" x14ac:dyDescent="0.25">
      <c r="J4302" s="4"/>
    </row>
    <row r="4303" spans="10:10" x14ac:dyDescent="0.25">
      <c r="J4303" s="4"/>
    </row>
    <row r="4304" spans="10:10" x14ac:dyDescent="0.25">
      <c r="J4304" s="4"/>
    </row>
    <row r="4305" spans="10:10" x14ac:dyDescent="0.25">
      <c r="J4305" s="4"/>
    </row>
    <row r="4306" spans="10:10" x14ac:dyDescent="0.25">
      <c r="J4306" s="4"/>
    </row>
    <row r="4307" spans="10:10" x14ac:dyDescent="0.25">
      <c r="J4307" s="4"/>
    </row>
    <row r="4308" spans="10:10" x14ac:dyDescent="0.25">
      <c r="J4308" s="4"/>
    </row>
    <row r="4309" spans="10:10" x14ac:dyDescent="0.25">
      <c r="J4309" s="4"/>
    </row>
    <row r="4310" spans="10:10" x14ac:dyDescent="0.25">
      <c r="J4310" s="4"/>
    </row>
    <row r="4311" spans="10:10" x14ac:dyDescent="0.25">
      <c r="J4311" s="4"/>
    </row>
    <row r="4312" spans="10:10" x14ac:dyDescent="0.25">
      <c r="J4312" s="4"/>
    </row>
    <row r="4313" spans="10:10" x14ac:dyDescent="0.25">
      <c r="J4313" s="4"/>
    </row>
    <row r="4314" spans="10:10" x14ac:dyDescent="0.25">
      <c r="J4314" s="4"/>
    </row>
    <row r="4315" spans="10:10" x14ac:dyDescent="0.25">
      <c r="J4315" s="4"/>
    </row>
    <row r="4316" spans="10:10" x14ac:dyDescent="0.25">
      <c r="J4316" s="4"/>
    </row>
    <row r="4317" spans="10:10" x14ac:dyDescent="0.25">
      <c r="J4317" s="4"/>
    </row>
    <row r="4318" spans="10:10" x14ac:dyDescent="0.25">
      <c r="J4318" s="4"/>
    </row>
    <row r="4319" spans="10:10" x14ac:dyDescent="0.25">
      <c r="J4319" s="4"/>
    </row>
    <row r="4320" spans="10:10" x14ac:dyDescent="0.25">
      <c r="J4320" s="4"/>
    </row>
    <row r="4321" spans="10:10" x14ac:dyDescent="0.25">
      <c r="J4321" s="4"/>
    </row>
    <row r="4322" spans="10:10" x14ac:dyDescent="0.25">
      <c r="J4322" s="4"/>
    </row>
    <row r="4323" spans="10:10" x14ac:dyDescent="0.25">
      <c r="J4323" s="4"/>
    </row>
    <row r="4324" spans="10:10" x14ac:dyDescent="0.25">
      <c r="J4324" s="4"/>
    </row>
    <row r="4325" spans="10:10" x14ac:dyDescent="0.25">
      <c r="J4325" s="4"/>
    </row>
    <row r="4326" spans="10:10" x14ac:dyDescent="0.25">
      <c r="J4326" s="4"/>
    </row>
    <row r="4327" spans="10:10" x14ac:dyDescent="0.25">
      <c r="J4327" s="4"/>
    </row>
    <row r="4328" spans="10:10" x14ac:dyDescent="0.25">
      <c r="J4328" s="4"/>
    </row>
    <row r="4329" spans="10:10" x14ac:dyDescent="0.25">
      <c r="J4329" s="4"/>
    </row>
    <row r="4330" spans="10:10" x14ac:dyDescent="0.25">
      <c r="J4330" s="4"/>
    </row>
    <row r="4331" spans="10:10" x14ac:dyDescent="0.25">
      <c r="J4331" s="4"/>
    </row>
    <row r="4332" spans="10:10" x14ac:dyDescent="0.25">
      <c r="J4332" s="4"/>
    </row>
    <row r="4333" spans="10:10" x14ac:dyDescent="0.25">
      <c r="J4333" s="4"/>
    </row>
    <row r="4334" spans="10:10" x14ac:dyDescent="0.25">
      <c r="J4334" s="4"/>
    </row>
    <row r="4335" spans="10:10" x14ac:dyDescent="0.25">
      <c r="J4335" s="4"/>
    </row>
    <row r="4336" spans="10:10" x14ac:dyDescent="0.25">
      <c r="J4336" s="4"/>
    </row>
    <row r="4337" spans="10:10" x14ac:dyDescent="0.25">
      <c r="J4337" s="4"/>
    </row>
    <row r="4338" spans="10:10" x14ac:dyDescent="0.25">
      <c r="J4338" s="4"/>
    </row>
    <row r="4339" spans="10:10" x14ac:dyDescent="0.25">
      <c r="J4339" s="4"/>
    </row>
    <row r="4340" spans="10:10" x14ac:dyDescent="0.25">
      <c r="J4340" s="4"/>
    </row>
    <row r="4341" spans="10:10" x14ac:dyDescent="0.25">
      <c r="J4341" s="4"/>
    </row>
    <row r="4342" spans="10:10" x14ac:dyDescent="0.25">
      <c r="J4342" s="4"/>
    </row>
    <row r="4343" spans="10:10" x14ac:dyDescent="0.25">
      <c r="J4343" s="4"/>
    </row>
    <row r="4344" spans="10:10" x14ac:dyDescent="0.25">
      <c r="J4344" s="4"/>
    </row>
    <row r="4345" spans="10:10" x14ac:dyDescent="0.25">
      <c r="J4345" s="4"/>
    </row>
    <row r="4346" spans="10:10" x14ac:dyDescent="0.25">
      <c r="J4346" s="4"/>
    </row>
    <row r="4347" spans="10:10" x14ac:dyDescent="0.25">
      <c r="J4347" s="4"/>
    </row>
    <row r="4348" spans="10:10" x14ac:dyDescent="0.25">
      <c r="J4348" s="4"/>
    </row>
    <row r="4349" spans="10:10" x14ac:dyDescent="0.25">
      <c r="J4349" s="4"/>
    </row>
    <row r="4350" spans="10:10" x14ac:dyDescent="0.25">
      <c r="J4350" s="4"/>
    </row>
    <row r="4351" spans="10:10" x14ac:dyDescent="0.25">
      <c r="J4351" s="4"/>
    </row>
    <row r="4352" spans="10:10" x14ac:dyDescent="0.25">
      <c r="J4352" s="4"/>
    </row>
    <row r="4353" spans="10:10" x14ac:dyDescent="0.25">
      <c r="J4353" s="4"/>
    </row>
    <row r="4354" spans="10:10" x14ac:dyDescent="0.25">
      <c r="J4354" s="4"/>
    </row>
    <row r="4355" spans="10:10" x14ac:dyDescent="0.25">
      <c r="J4355" s="4"/>
    </row>
    <row r="4356" spans="10:10" x14ac:dyDescent="0.25">
      <c r="J4356" s="4"/>
    </row>
    <row r="4357" spans="10:10" x14ac:dyDescent="0.25">
      <c r="J4357" s="4"/>
    </row>
    <row r="4358" spans="10:10" x14ac:dyDescent="0.25">
      <c r="J4358" s="4"/>
    </row>
    <row r="4359" spans="10:10" x14ac:dyDescent="0.25">
      <c r="J4359" s="4"/>
    </row>
    <row r="4360" spans="10:10" x14ac:dyDescent="0.25">
      <c r="J4360" s="4"/>
    </row>
    <row r="4361" spans="10:10" x14ac:dyDescent="0.25">
      <c r="J4361" s="4"/>
    </row>
    <row r="4362" spans="10:10" x14ac:dyDescent="0.25">
      <c r="J4362" s="4"/>
    </row>
    <row r="4363" spans="10:10" x14ac:dyDescent="0.25">
      <c r="J4363" s="4"/>
    </row>
    <row r="4364" spans="10:10" x14ac:dyDescent="0.25">
      <c r="J4364" s="4"/>
    </row>
    <row r="4365" spans="10:10" x14ac:dyDescent="0.25">
      <c r="J4365" s="4"/>
    </row>
    <row r="4366" spans="10:10" x14ac:dyDescent="0.25">
      <c r="J4366" s="4"/>
    </row>
    <row r="4367" spans="10:10" x14ac:dyDescent="0.25">
      <c r="J4367" s="4"/>
    </row>
    <row r="4368" spans="10:10" x14ac:dyDescent="0.25">
      <c r="J4368" s="4"/>
    </row>
    <row r="4369" spans="10:10" x14ac:dyDescent="0.25">
      <c r="J4369" s="4"/>
    </row>
    <row r="4370" spans="10:10" x14ac:dyDescent="0.25">
      <c r="J4370" s="4"/>
    </row>
    <row r="4371" spans="10:10" x14ac:dyDescent="0.25">
      <c r="J4371" s="4"/>
    </row>
    <row r="4372" spans="10:10" x14ac:dyDescent="0.25">
      <c r="J4372" s="4"/>
    </row>
    <row r="4373" spans="10:10" x14ac:dyDescent="0.25">
      <c r="J4373" s="4"/>
    </row>
    <row r="4374" spans="10:10" x14ac:dyDescent="0.25">
      <c r="J4374" s="4"/>
    </row>
    <row r="4375" spans="10:10" x14ac:dyDescent="0.25">
      <c r="J4375" s="4"/>
    </row>
    <row r="4376" spans="10:10" x14ac:dyDescent="0.25">
      <c r="J4376" s="4"/>
    </row>
    <row r="4377" spans="10:10" x14ac:dyDescent="0.25">
      <c r="J4377" s="4"/>
    </row>
    <row r="4378" spans="10:10" x14ac:dyDescent="0.25">
      <c r="J4378" s="4"/>
    </row>
    <row r="4379" spans="10:10" x14ac:dyDescent="0.25">
      <c r="J4379" s="4"/>
    </row>
    <row r="4380" spans="10:10" x14ac:dyDescent="0.25">
      <c r="J4380" s="4"/>
    </row>
    <row r="4381" spans="10:10" x14ac:dyDescent="0.25">
      <c r="J4381" s="4"/>
    </row>
    <row r="4382" spans="10:10" x14ac:dyDescent="0.25">
      <c r="J4382" s="4"/>
    </row>
    <row r="4383" spans="10:10" x14ac:dyDescent="0.25">
      <c r="J4383" s="4"/>
    </row>
    <row r="4384" spans="10:10" x14ac:dyDescent="0.25">
      <c r="J4384" s="4"/>
    </row>
    <row r="4385" spans="10:10" x14ac:dyDescent="0.25">
      <c r="J4385" s="4"/>
    </row>
    <row r="4386" spans="10:10" x14ac:dyDescent="0.25">
      <c r="J4386" s="4"/>
    </row>
    <row r="4387" spans="10:10" x14ac:dyDescent="0.25">
      <c r="J4387" s="4"/>
    </row>
    <row r="4388" spans="10:10" x14ac:dyDescent="0.25">
      <c r="J4388" s="4"/>
    </row>
    <row r="4389" spans="10:10" x14ac:dyDescent="0.25">
      <c r="J4389" s="4"/>
    </row>
    <row r="4390" spans="10:10" x14ac:dyDescent="0.25">
      <c r="J4390" s="4"/>
    </row>
    <row r="4391" spans="10:10" x14ac:dyDescent="0.25">
      <c r="J4391" s="4"/>
    </row>
    <row r="4392" spans="10:10" x14ac:dyDescent="0.25">
      <c r="J4392" s="4"/>
    </row>
    <row r="4393" spans="10:10" x14ac:dyDescent="0.25">
      <c r="J4393" s="4"/>
    </row>
    <row r="4394" spans="10:10" x14ac:dyDescent="0.25">
      <c r="J4394" s="4"/>
    </row>
    <row r="4395" spans="10:10" x14ac:dyDescent="0.25">
      <c r="J4395" s="4"/>
    </row>
    <row r="4396" spans="10:10" x14ac:dyDescent="0.25">
      <c r="J4396" s="4"/>
    </row>
    <row r="4397" spans="10:10" x14ac:dyDescent="0.25">
      <c r="J4397" s="4"/>
    </row>
    <row r="4398" spans="10:10" x14ac:dyDescent="0.25">
      <c r="J4398" s="4"/>
    </row>
    <row r="4399" spans="10:10" x14ac:dyDescent="0.25">
      <c r="J4399" s="4"/>
    </row>
    <row r="4400" spans="10:10" x14ac:dyDescent="0.25">
      <c r="J4400" s="4"/>
    </row>
    <row r="4401" spans="10:10" x14ac:dyDescent="0.25">
      <c r="J4401" s="4"/>
    </row>
    <row r="4402" spans="10:10" x14ac:dyDescent="0.25">
      <c r="J4402" s="4"/>
    </row>
    <row r="4403" spans="10:10" x14ac:dyDescent="0.25">
      <c r="J4403" s="4"/>
    </row>
    <row r="4404" spans="10:10" x14ac:dyDescent="0.25">
      <c r="J4404" s="4"/>
    </row>
    <row r="4405" spans="10:10" x14ac:dyDescent="0.25">
      <c r="J4405" s="4"/>
    </row>
    <row r="4406" spans="10:10" x14ac:dyDescent="0.25">
      <c r="J4406" s="4"/>
    </row>
    <row r="4407" spans="10:10" x14ac:dyDescent="0.25">
      <c r="J4407" s="4"/>
    </row>
    <row r="4408" spans="10:10" x14ac:dyDescent="0.25">
      <c r="J4408" s="4"/>
    </row>
    <row r="4409" spans="10:10" x14ac:dyDescent="0.25">
      <c r="J4409" s="4"/>
    </row>
    <row r="4410" spans="10:10" x14ac:dyDescent="0.25">
      <c r="J4410" s="4"/>
    </row>
    <row r="4411" spans="10:10" x14ac:dyDescent="0.25">
      <c r="J4411" s="4"/>
    </row>
    <row r="4412" spans="10:10" x14ac:dyDescent="0.25">
      <c r="J4412" s="4"/>
    </row>
    <row r="4413" spans="10:10" x14ac:dyDescent="0.25">
      <c r="J4413" s="4"/>
    </row>
    <row r="4414" spans="10:10" x14ac:dyDescent="0.25">
      <c r="J4414" s="4"/>
    </row>
    <row r="4415" spans="10:10" x14ac:dyDescent="0.25">
      <c r="J4415" s="4"/>
    </row>
    <row r="4416" spans="10:10" x14ac:dyDescent="0.25">
      <c r="J4416" s="4"/>
    </row>
    <row r="4417" spans="10:10" x14ac:dyDescent="0.25">
      <c r="J4417" s="4"/>
    </row>
    <row r="4418" spans="10:10" x14ac:dyDescent="0.25">
      <c r="J4418" s="4"/>
    </row>
    <row r="4419" spans="10:10" x14ac:dyDescent="0.25">
      <c r="J4419" s="4"/>
    </row>
    <row r="4420" spans="10:10" x14ac:dyDescent="0.25">
      <c r="J4420" s="4"/>
    </row>
    <row r="4421" spans="10:10" x14ac:dyDescent="0.25">
      <c r="J4421" s="4"/>
    </row>
    <row r="4422" spans="10:10" x14ac:dyDescent="0.25">
      <c r="J4422" s="4"/>
    </row>
    <row r="4423" spans="10:10" x14ac:dyDescent="0.25">
      <c r="J4423" s="4"/>
    </row>
    <row r="4424" spans="10:10" x14ac:dyDescent="0.25">
      <c r="J4424" s="4"/>
    </row>
    <row r="4425" spans="10:10" x14ac:dyDescent="0.25">
      <c r="J4425" s="4"/>
    </row>
  </sheetData>
  <mergeCells count="24">
    <mergeCell ref="A1:M1"/>
    <mergeCell ref="C22:C23"/>
    <mergeCell ref="L22:L23"/>
    <mergeCell ref="B30:C30"/>
    <mergeCell ref="A31:L31"/>
    <mergeCell ref="L12:L13"/>
    <mergeCell ref="L14:L15"/>
    <mergeCell ref="A3:G3"/>
    <mergeCell ref="A2:L2"/>
    <mergeCell ref="J3:K3"/>
    <mergeCell ref="J5:K5"/>
    <mergeCell ref="D4:E4"/>
    <mergeCell ref="F4:G4"/>
    <mergeCell ref="J30:K30"/>
    <mergeCell ref="I3:I30"/>
    <mergeCell ref="H37:H39"/>
    <mergeCell ref="G37:G39"/>
    <mergeCell ref="E37:E39"/>
    <mergeCell ref="A12:A13"/>
    <mergeCell ref="C12:C13"/>
    <mergeCell ref="A14:A15"/>
    <mergeCell ref="C14:C15"/>
    <mergeCell ref="D33:E33"/>
    <mergeCell ref="A22:A23"/>
  </mergeCells>
  <pageMargins left="0.70866141732283472" right="0.70866141732283472" top="0.74803149606299213" bottom="0.74803149606299213" header="0.31496062992125984" footer="0.31496062992125984"/>
  <pageSetup paperSize="8" scale="56" pageOrder="overThenDown" orientation="landscape" r:id="rId1"/>
  <rowBreaks count="1" manualBreakCount="1">
    <brk id="18" max="10" man="1"/>
  </rowBreaks>
  <ignoredErrors>
    <ignoredError sqref="C26 L20"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4"/>
  <sheetViews>
    <sheetView zoomScale="90" zoomScaleNormal="90" workbookViewId="0">
      <selection activeCell="I3" sqref="I3"/>
    </sheetView>
  </sheetViews>
  <sheetFormatPr defaultRowHeight="15" x14ac:dyDescent="0.25"/>
  <cols>
    <col min="1" max="1" width="28" customWidth="1"/>
    <col min="2" max="2" width="42.85546875" customWidth="1"/>
    <col min="3" max="3" width="12.7109375" customWidth="1"/>
    <col min="4" max="4" width="15.140625" customWidth="1"/>
    <col min="5" max="5" width="11.5703125" style="36" customWidth="1"/>
    <col min="6" max="6" width="37.85546875" customWidth="1"/>
    <col min="7" max="7" width="21.5703125" customWidth="1"/>
    <col min="8" max="8" width="18.140625" customWidth="1"/>
    <col min="9" max="9" width="17.140625" customWidth="1"/>
    <col min="10" max="10" width="4.140625" customWidth="1"/>
    <col min="11" max="11" width="25.5703125" customWidth="1"/>
    <col min="12" max="12" width="36" customWidth="1"/>
    <col min="13" max="13" width="9.7109375" bestFit="1" customWidth="1"/>
    <col min="14" max="15" width="9.5703125" bestFit="1" customWidth="1"/>
  </cols>
  <sheetData>
    <row r="1" spans="1:15" ht="36" customHeight="1" x14ac:dyDescent="0.3">
      <c r="A1" s="483" t="s">
        <v>30</v>
      </c>
      <c r="B1" s="483"/>
      <c r="C1" s="483"/>
      <c r="D1" s="483"/>
      <c r="E1" s="483"/>
      <c r="F1" s="483"/>
      <c r="G1" s="483"/>
      <c r="H1" s="483"/>
      <c r="I1" s="483"/>
      <c r="J1" s="483"/>
      <c r="K1" s="483"/>
      <c r="L1" s="483"/>
    </row>
    <row r="2" spans="1:15" ht="21" customHeight="1" x14ac:dyDescent="0.3">
      <c r="A2" s="401" t="s">
        <v>3</v>
      </c>
      <c r="B2" s="402"/>
      <c r="C2" s="402"/>
      <c r="D2" s="402"/>
      <c r="E2" s="402"/>
      <c r="F2" s="402"/>
      <c r="G2" s="402"/>
      <c r="H2" s="402"/>
      <c r="I2" s="402"/>
      <c r="J2" s="402"/>
      <c r="K2" s="402"/>
      <c r="L2" s="484"/>
    </row>
    <row r="3" spans="1:15" ht="145.9" customHeight="1" x14ac:dyDescent="0.25">
      <c r="A3" s="12" t="s">
        <v>38</v>
      </c>
      <c r="B3" s="396" t="s">
        <v>50</v>
      </c>
      <c r="C3" s="397"/>
      <c r="D3" s="396" t="s">
        <v>6</v>
      </c>
      <c r="E3" s="397"/>
      <c r="F3" s="396" t="s">
        <v>7</v>
      </c>
      <c r="G3" s="397"/>
      <c r="H3" s="75" t="s">
        <v>230</v>
      </c>
      <c r="I3" s="75" t="s">
        <v>226</v>
      </c>
      <c r="J3" s="39"/>
      <c r="K3" s="277" t="s">
        <v>397</v>
      </c>
      <c r="L3" s="12" t="s">
        <v>8</v>
      </c>
    </row>
    <row r="4" spans="1:15" ht="14.45" x14ac:dyDescent="0.3">
      <c r="A4" s="13"/>
      <c r="B4" s="13"/>
      <c r="C4" s="13"/>
      <c r="D4" s="327"/>
      <c r="E4" s="328"/>
      <c r="F4" s="13"/>
      <c r="G4" s="15"/>
      <c r="H4" s="15"/>
      <c r="I4" s="15"/>
      <c r="J4" s="40"/>
      <c r="K4" s="15"/>
      <c r="L4" s="16"/>
    </row>
    <row r="5" spans="1:15" ht="28.9" x14ac:dyDescent="0.3">
      <c r="A5" s="135" t="s">
        <v>1</v>
      </c>
      <c r="B5" s="14"/>
      <c r="C5" s="15"/>
      <c r="D5" s="319" t="s">
        <v>9</v>
      </c>
      <c r="E5" s="320">
        <v>9053</v>
      </c>
      <c r="F5" s="13"/>
      <c r="G5" s="15"/>
      <c r="H5" s="15"/>
      <c r="I5" s="15"/>
      <c r="J5" s="40"/>
      <c r="K5" s="15"/>
      <c r="L5" s="16"/>
      <c r="M5" s="20"/>
      <c r="N5" s="20"/>
      <c r="O5" s="20"/>
    </row>
    <row r="6" spans="1:15" ht="81.599999999999994" customHeight="1" x14ac:dyDescent="0.25">
      <c r="A6" s="14" t="s">
        <v>1</v>
      </c>
      <c r="B6" s="13"/>
      <c r="C6" s="144"/>
      <c r="D6" s="321"/>
      <c r="E6" s="329"/>
      <c r="F6" s="14" t="s">
        <v>47</v>
      </c>
      <c r="G6" s="15">
        <v>400</v>
      </c>
      <c r="H6" s="15"/>
      <c r="I6" s="15">
        <v>-19.3</v>
      </c>
      <c r="J6" s="40"/>
      <c r="K6" s="15"/>
      <c r="L6" s="16"/>
      <c r="M6" s="20"/>
      <c r="N6" s="20"/>
      <c r="O6" s="20"/>
    </row>
    <row r="7" spans="1:15" ht="44.25" customHeight="1" x14ac:dyDescent="0.25">
      <c r="A7" s="145" t="s">
        <v>32</v>
      </c>
      <c r="B7" s="146"/>
      <c r="C7" s="144"/>
      <c r="D7" s="330"/>
      <c r="E7" s="331"/>
      <c r="F7" s="50" t="s">
        <v>11</v>
      </c>
      <c r="G7" s="51">
        <v>80</v>
      </c>
      <c r="H7" s="51"/>
      <c r="I7" s="51"/>
      <c r="J7" s="40"/>
      <c r="K7" s="51"/>
      <c r="L7" s="16"/>
      <c r="M7" s="20"/>
      <c r="N7" s="20"/>
      <c r="O7" s="20"/>
    </row>
    <row r="8" spans="1:15" ht="23.25" customHeight="1" x14ac:dyDescent="0.25">
      <c r="A8" s="461" t="s">
        <v>31</v>
      </c>
      <c r="B8" s="464"/>
      <c r="C8" s="467"/>
      <c r="D8" s="470"/>
      <c r="E8" s="473"/>
      <c r="F8" s="50" t="s">
        <v>12</v>
      </c>
      <c r="G8" s="51">
        <v>165</v>
      </c>
      <c r="H8" s="147"/>
      <c r="I8" s="147"/>
      <c r="J8" s="40"/>
      <c r="K8" s="147"/>
      <c r="L8" s="476" t="s">
        <v>368</v>
      </c>
      <c r="M8" s="20"/>
      <c r="N8" s="20"/>
      <c r="O8" s="20"/>
    </row>
    <row r="9" spans="1:15" x14ac:dyDescent="0.25">
      <c r="A9" s="462"/>
      <c r="B9" s="465"/>
      <c r="C9" s="468"/>
      <c r="D9" s="471"/>
      <c r="E9" s="474"/>
      <c r="F9" s="50" t="s">
        <v>13</v>
      </c>
      <c r="G9" s="51">
        <v>71</v>
      </c>
      <c r="H9" s="148"/>
      <c r="I9" s="148"/>
      <c r="J9" s="40"/>
      <c r="K9" s="148"/>
      <c r="L9" s="477"/>
      <c r="M9" s="20"/>
      <c r="N9" s="20"/>
      <c r="O9" s="20"/>
    </row>
    <row r="10" spans="1:15" ht="50.45" customHeight="1" x14ac:dyDescent="0.25">
      <c r="A10" s="463"/>
      <c r="B10" s="466"/>
      <c r="C10" s="469"/>
      <c r="D10" s="472"/>
      <c r="E10" s="475"/>
      <c r="F10" s="50" t="s">
        <v>14</v>
      </c>
      <c r="G10" s="51">
        <v>45</v>
      </c>
      <c r="H10" s="149"/>
      <c r="I10" s="149"/>
      <c r="J10" s="40"/>
      <c r="K10" s="149"/>
      <c r="L10" s="478"/>
      <c r="M10" s="20"/>
      <c r="N10" s="20"/>
      <c r="O10" s="20"/>
    </row>
    <row r="11" spans="1:15" ht="33.75" customHeight="1" x14ac:dyDescent="0.3">
      <c r="A11" s="165" t="s">
        <v>302</v>
      </c>
      <c r="B11" s="166"/>
      <c r="C11" s="167"/>
      <c r="D11" s="332"/>
      <c r="E11" s="333"/>
      <c r="F11" s="50" t="s">
        <v>367</v>
      </c>
      <c r="G11" s="51">
        <f>G6-G7-G8-G9-G10</f>
        <v>39</v>
      </c>
      <c r="H11" s="149"/>
      <c r="I11" s="149"/>
      <c r="J11" s="40"/>
      <c r="K11" s="149"/>
      <c r="L11" s="164"/>
      <c r="M11" s="20"/>
      <c r="N11" s="20"/>
      <c r="O11" s="20"/>
    </row>
    <row r="12" spans="1:15" ht="77.25" customHeight="1" x14ac:dyDescent="0.3">
      <c r="A12" s="14" t="s">
        <v>15</v>
      </c>
      <c r="B12" s="14"/>
      <c r="C12" s="15"/>
      <c r="D12" s="327"/>
      <c r="E12" s="328"/>
      <c r="F12" s="14" t="s">
        <v>46</v>
      </c>
      <c r="G12" s="15">
        <v>300</v>
      </c>
      <c r="H12" s="15"/>
      <c r="I12" s="15">
        <v>-160</v>
      </c>
      <c r="J12" s="40"/>
      <c r="K12" s="15">
        <f>22.506+11.223</f>
        <v>33.728999999999999</v>
      </c>
      <c r="L12" s="16"/>
      <c r="M12" s="20"/>
      <c r="N12" s="20"/>
      <c r="O12" s="20"/>
    </row>
    <row r="13" spans="1:15" ht="46.5" customHeight="1" x14ac:dyDescent="0.3">
      <c r="A13" s="14" t="s">
        <v>16</v>
      </c>
      <c r="B13" s="14"/>
      <c r="C13" s="15"/>
      <c r="D13" s="327"/>
      <c r="E13" s="328"/>
      <c r="F13" s="14" t="s">
        <v>17</v>
      </c>
      <c r="G13" s="15">
        <v>220</v>
      </c>
      <c r="H13" s="15"/>
      <c r="I13" s="15">
        <v>-220</v>
      </c>
      <c r="J13" s="40"/>
      <c r="K13" s="15">
        <v>220</v>
      </c>
      <c r="L13" s="16"/>
      <c r="M13" s="20"/>
      <c r="N13" s="20"/>
    </row>
    <row r="14" spans="1:15" ht="76.150000000000006" customHeight="1" x14ac:dyDescent="0.3">
      <c r="A14" s="14" t="s">
        <v>18</v>
      </c>
      <c r="B14" s="14"/>
      <c r="C14" s="15"/>
      <c r="D14" s="327"/>
      <c r="E14" s="328"/>
      <c r="F14" s="14" t="s">
        <v>45</v>
      </c>
      <c r="G14" s="15">
        <v>60</v>
      </c>
      <c r="H14" s="15"/>
      <c r="I14" s="15"/>
      <c r="J14" s="40"/>
      <c r="K14" s="15"/>
      <c r="L14" s="16"/>
    </row>
    <row r="15" spans="1:15" ht="28.9" x14ac:dyDescent="0.3">
      <c r="A15" s="14" t="s">
        <v>19</v>
      </c>
      <c r="B15" s="14"/>
      <c r="C15" s="15"/>
      <c r="D15" s="327"/>
      <c r="E15" s="328"/>
      <c r="F15" s="14" t="s">
        <v>44</v>
      </c>
      <c r="G15" s="15">
        <v>150</v>
      </c>
      <c r="H15" s="15"/>
      <c r="I15" s="15">
        <v>-115</v>
      </c>
      <c r="J15" s="40"/>
      <c r="K15" s="15">
        <v>115</v>
      </c>
      <c r="L15" s="3"/>
    </row>
    <row r="16" spans="1:15" ht="111" customHeight="1" x14ac:dyDescent="0.25">
      <c r="A16" s="14" t="s">
        <v>20</v>
      </c>
      <c r="B16" s="14"/>
      <c r="C16" s="15"/>
      <c r="D16" s="327"/>
      <c r="E16" s="328"/>
      <c r="F16" s="14" t="s">
        <v>43</v>
      </c>
      <c r="G16" s="15">
        <v>70</v>
      </c>
      <c r="H16" s="15"/>
      <c r="I16" s="15"/>
      <c r="J16" s="40"/>
      <c r="K16" s="15"/>
      <c r="L16" s="3" t="s">
        <v>369</v>
      </c>
    </row>
    <row r="17" spans="1:15" ht="67.900000000000006" customHeight="1" x14ac:dyDescent="0.3">
      <c r="A17" s="14" t="s">
        <v>370</v>
      </c>
      <c r="B17" s="14"/>
      <c r="C17" s="15"/>
      <c r="D17" s="327"/>
      <c r="E17" s="328"/>
      <c r="F17" s="14" t="s">
        <v>41</v>
      </c>
      <c r="G17" s="15">
        <v>100</v>
      </c>
      <c r="H17" s="15"/>
      <c r="I17" s="15">
        <v>-100</v>
      </c>
      <c r="J17" s="40"/>
      <c r="K17" s="15"/>
      <c r="L17" s="37"/>
    </row>
    <row r="18" spans="1:15" ht="84.75" customHeight="1" x14ac:dyDescent="0.25">
      <c r="A18" s="14" t="s">
        <v>21</v>
      </c>
      <c r="B18" s="14"/>
      <c r="C18" s="15"/>
      <c r="D18" s="327"/>
      <c r="E18" s="328"/>
      <c r="F18" s="14" t="s">
        <v>42</v>
      </c>
      <c r="G18" s="15">
        <v>162</v>
      </c>
      <c r="H18" s="15"/>
      <c r="I18" s="15"/>
      <c r="J18" s="40"/>
      <c r="K18" s="15"/>
      <c r="L18" s="16"/>
    </row>
    <row r="19" spans="1:15" ht="149.44999999999999" customHeight="1" x14ac:dyDescent="0.25">
      <c r="A19" s="458" t="s">
        <v>22</v>
      </c>
      <c r="B19" s="57" t="s">
        <v>63</v>
      </c>
      <c r="C19" s="15"/>
      <c r="D19" s="319"/>
      <c r="E19" s="320"/>
      <c r="F19" s="13"/>
      <c r="G19" s="15"/>
      <c r="H19" s="15"/>
      <c r="I19" s="15"/>
      <c r="J19" s="40"/>
      <c r="K19" s="15"/>
      <c r="L19" s="16"/>
    </row>
    <row r="20" spans="1:15" ht="43.5" customHeight="1" x14ac:dyDescent="0.25">
      <c r="A20" s="459"/>
      <c r="B20" s="21" t="s">
        <v>54</v>
      </c>
      <c r="C20" s="15">
        <v>22</v>
      </c>
      <c r="D20" s="319"/>
      <c r="E20" s="320"/>
      <c r="F20" s="13"/>
      <c r="G20" s="15"/>
      <c r="H20" s="15"/>
      <c r="I20" s="15"/>
      <c r="J20" s="40"/>
      <c r="K20" s="15"/>
      <c r="L20" s="16"/>
    </row>
    <row r="21" spans="1:15" ht="33.75" customHeight="1" x14ac:dyDescent="0.25">
      <c r="A21" s="459"/>
      <c r="B21" s="21" t="s">
        <v>53</v>
      </c>
      <c r="C21" s="15">
        <v>470</v>
      </c>
      <c r="D21" s="319"/>
      <c r="E21" s="320"/>
      <c r="F21" s="13"/>
      <c r="G21" s="15"/>
      <c r="H21" s="15"/>
      <c r="I21" s="15"/>
      <c r="J21" s="40"/>
      <c r="K21" s="15"/>
      <c r="L21" s="16"/>
    </row>
    <row r="22" spans="1:15" ht="61.9" customHeight="1" x14ac:dyDescent="0.25">
      <c r="A22" s="459"/>
      <c r="B22" s="21" t="s">
        <v>57</v>
      </c>
      <c r="C22" s="52">
        <v>155.04</v>
      </c>
      <c r="D22" s="319"/>
      <c r="E22" s="320"/>
      <c r="F22" s="13"/>
      <c r="G22" s="15"/>
      <c r="H22" s="15"/>
      <c r="I22" s="15"/>
      <c r="J22" s="40"/>
      <c r="K22" s="15"/>
      <c r="L22" s="16"/>
    </row>
    <row r="23" spans="1:15" ht="69.599999999999994" customHeight="1" x14ac:dyDescent="0.25">
      <c r="A23" s="459"/>
      <c r="B23" s="21" t="s">
        <v>52</v>
      </c>
      <c r="C23" s="15">
        <v>103</v>
      </c>
      <c r="D23" s="319"/>
      <c r="E23" s="320"/>
      <c r="F23" s="13"/>
      <c r="G23" s="15"/>
      <c r="H23" s="15"/>
      <c r="I23" s="15"/>
      <c r="J23" s="40"/>
      <c r="K23" s="15"/>
      <c r="L23" s="16"/>
      <c r="O23" s="29"/>
    </row>
    <row r="24" spans="1:15" ht="26.25" customHeight="1" x14ac:dyDescent="0.25">
      <c r="A24" s="459"/>
      <c r="B24" s="14" t="s">
        <v>34</v>
      </c>
      <c r="C24" s="52">
        <v>800</v>
      </c>
      <c r="D24" s="334"/>
      <c r="E24" s="335"/>
      <c r="F24" s="23"/>
      <c r="G24" s="22"/>
      <c r="H24" s="52">
        <v>-400</v>
      </c>
      <c r="I24" s="52">
        <v>-370</v>
      </c>
      <c r="J24" s="40"/>
      <c r="K24" s="22"/>
      <c r="L24" s="24"/>
      <c r="O24" s="29"/>
    </row>
    <row r="25" spans="1:15" ht="102.6" customHeight="1" x14ac:dyDescent="0.25">
      <c r="A25" s="459"/>
      <c r="B25" s="57" t="s">
        <v>51</v>
      </c>
      <c r="C25" s="15"/>
      <c r="D25" s="319"/>
      <c r="E25" s="320"/>
      <c r="F25" s="13"/>
      <c r="G25" s="15"/>
      <c r="H25" s="15"/>
      <c r="I25" s="15"/>
      <c r="J25" s="40"/>
      <c r="K25" s="15"/>
      <c r="L25" s="16"/>
      <c r="O25" s="29"/>
    </row>
    <row r="26" spans="1:15" ht="78.599999999999994" customHeight="1" x14ac:dyDescent="0.25">
      <c r="A26" s="459"/>
      <c r="B26" s="21" t="s">
        <v>58</v>
      </c>
      <c r="C26" s="25">
        <v>400</v>
      </c>
      <c r="D26" s="319"/>
      <c r="E26" s="329"/>
      <c r="F26" s="13"/>
      <c r="G26" s="15"/>
      <c r="H26" s="15"/>
      <c r="I26" s="15"/>
      <c r="J26" s="40"/>
      <c r="K26" s="15"/>
      <c r="L26" s="16"/>
    </row>
    <row r="27" spans="1:15" ht="77.45" customHeight="1" x14ac:dyDescent="0.25">
      <c r="A27" s="459"/>
      <c r="B27" s="21" t="s">
        <v>59</v>
      </c>
      <c r="C27" s="25">
        <v>1000</v>
      </c>
      <c r="D27" s="319"/>
      <c r="E27" s="329"/>
      <c r="F27" s="13"/>
      <c r="G27" s="13"/>
      <c r="H27" s="13"/>
      <c r="I27" s="13"/>
      <c r="J27" s="40"/>
      <c r="K27" s="13"/>
      <c r="L27" s="16"/>
    </row>
    <row r="28" spans="1:15" ht="44.45" customHeight="1" x14ac:dyDescent="0.25">
      <c r="A28" s="459"/>
      <c r="B28" s="21" t="s">
        <v>35</v>
      </c>
      <c r="C28" s="25">
        <v>150</v>
      </c>
      <c r="D28" s="319"/>
      <c r="E28" s="329"/>
      <c r="F28" s="13"/>
      <c r="G28" s="13"/>
      <c r="H28" s="13"/>
      <c r="I28" s="15">
        <v>-150</v>
      </c>
      <c r="J28" s="40"/>
      <c r="K28" s="15"/>
      <c r="L28" s="16"/>
    </row>
    <row r="29" spans="1:15" ht="45" customHeight="1" x14ac:dyDescent="0.25">
      <c r="A29" s="459"/>
      <c r="B29" s="21" t="s">
        <v>36</v>
      </c>
      <c r="C29" s="25">
        <v>150</v>
      </c>
      <c r="D29" s="319"/>
      <c r="E29" s="329"/>
      <c r="F29" s="13"/>
      <c r="G29" s="13"/>
      <c r="H29" s="15">
        <v>-150</v>
      </c>
      <c r="I29" s="13"/>
      <c r="J29" s="40"/>
      <c r="K29" s="13"/>
      <c r="L29" s="24" t="s">
        <v>10</v>
      </c>
    </row>
    <row r="30" spans="1:15" ht="51.6" customHeight="1" x14ac:dyDescent="0.25">
      <c r="A30" s="459"/>
      <c r="B30" s="21" t="s">
        <v>60</v>
      </c>
      <c r="C30" s="25">
        <v>90.3</v>
      </c>
      <c r="D30" s="336"/>
      <c r="E30" s="337"/>
      <c r="F30" s="27"/>
      <c r="G30" s="27"/>
      <c r="H30" s="27"/>
      <c r="I30" s="27"/>
      <c r="J30" s="40"/>
      <c r="K30" s="27"/>
      <c r="L30" s="28"/>
    </row>
    <row r="31" spans="1:15" ht="73.150000000000006" customHeight="1" x14ac:dyDescent="0.25">
      <c r="A31" s="459"/>
      <c r="B31" s="14" t="s">
        <v>37</v>
      </c>
      <c r="C31" s="25">
        <v>3955</v>
      </c>
      <c r="D31" s="321"/>
      <c r="E31" s="329"/>
      <c r="F31" s="13"/>
      <c r="G31" s="13"/>
      <c r="H31" s="13"/>
      <c r="I31" s="13"/>
      <c r="J31" s="40"/>
      <c r="K31" s="13"/>
      <c r="L31" s="24"/>
    </row>
    <row r="32" spans="1:15" ht="72.75" customHeight="1" x14ac:dyDescent="0.25">
      <c r="A32" s="460"/>
      <c r="B32" s="14" t="s">
        <v>61</v>
      </c>
      <c r="C32" s="25">
        <v>45</v>
      </c>
      <c r="D32" s="321"/>
      <c r="E32" s="329"/>
      <c r="F32" s="13"/>
      <c r="G32" s="13"/>
      <c r="H32" s="13"/>
      <c r="I32" s="13"/>
      <c r="J32" s="40"/>
      <c r="K32" s="13"/>
      <c r="L32" s="24" t="s">
        <v>56</v>
      </c>
    </row>
    <row r="33" spans="1:12" ht="30.75" customHeight="1" x14ac:dyDescent="0.3">
      <c r="A33" s="135" t="s">
        <v>22</v>
      </c>
      <c r="B33" s="13"/>
      <c r="C33" s="15"/>
      <c r="D33" s="319" t="s">
        <v>23</v>
      </c>
      <c r="E33" s="320">
        <v>250.66</v>
      </c>
      <c r="F33" s="13"/>
      <c r="G33" s="15"/>
      <c r="H33" s="15"/>
      <c r="I33" s="15"/>
      <c r="J33" s="40"/>
      <c r="K33" s="15"/>
      <c r="L33" s="16"/>
    </row>
    <row r="34" spans="1:12" ht="84.6" customHeight="1" x14ac:dyDescent="0.25">
      <c r="A34" s="481" t="s">
        <v>24</v>
      </c>
      <c r="B34" s="21" t="s">
        <v>62</v>
      </c>
      <c r="C34" s="52"/>
      <c r="D34" s="338"/>
      <c r="E34" s="339">
        <v>-50</v>
      </c>
      <c r="F34" s="30"/>
      <c r="G34" s="38"/>
      <c r="H34" s="22"/>
      <c r="I34" s="15"/>
      <c r="J34" s="40"/>
      <c r="K34" s="15"/>
      <c r="L34" s="16"/>
    </row>
    <row r="35" spans="1:12" ht="45" customHeight="1" x14ac:dyDescent="0.25">
      <c r="A35" s="482"/>
      <c r="B35" s="13"/>
      <c r="C35" s="15"/>
      <c r="D35" s="319" t="s">
        <v>23</v>
      </c>
      <c r="E35" s="320">
        <v>200.6</v>
      </c>
      <c r="F35" s="13"/>
      <c r="G35" s="15"/>
      <c r="H35" s="15"/>
      <c r="I35" s="15"/>
      <c r="J35" s="40"/>
      <c r="K35" s="15"/>
      <c r="L35" s="16"/>
    </row>
    <row r="36" spans="1:12" ht="70.150000000000006" customHeight="1" x14ac:dyDescent="0.25">
      <c r="A36" s="31" t="s">
        <v>25</v>
      </c>
      <c r="B36" s="13"/>
      <c r="C36" s="15"/>
      <c r="D36" s="319"/>
      <c r="E36" s="320"/>
      <c r="F36" s="14" t="s">
        <v>48</v>
      </c>
      <c r="G36" s="15">
        <v>11.5</v>
      </c>
      <c r="H36" s="15"/>
      <c r="I36" s="15">
        <v>-11.5</v>
      </c>
      <c r="J36" s="40"/>
      <c r="K36" s="15">
        <v>11.5</v>
      </c>
      <c r="L36" s="16"/>
    </row>
    <row r="37" spans="1:12" ht="81" customHeight="1" x14ac:dyDescent="0.3">
      <c r="A37" s="31" t="s">
        <v>26</v>
      </c>
      <c r="B37" s="13"/>
      <c r="C37" s="15"/>
      <c r="D37" s="319"/>
      <c r="E37" s="320"/>
      <c r="F37" s="14" t="s">
        <v>49</v>
      </c>
      <c r="G37" s="15">
        <v>19.253</v>
      </c>
      <c r="H37" s="32"/>
      <c r="I37" s="15">
        <v>-19.253</v>
      </c>
      <c r="J37" s="40"/>
      <c r="K37" s="15">
        <v>19.25</v>
      </c>
      <c r="L37" s="16"/>
    </row>
    <row r="38" spans="1:12" ht="75" customHeight="1" x14ac:dyDescent="0.3">
      <c r="A38" s="134"/>
      <c r="B38" s="14" t="s">
        <v>39</v>
      </c>
      <c r="C38" s="15">
        <v>17.399999999999999</v>
      </c>
      <c r="D38" s="319"/>
      <c r="E38" s="320"/>
      <c r="F38" s="14"/>
      <c r="G38" s="15"/>
      <c r="H38" s="32"/>
      <c r="I38" s="15"/>
      <c r="J38" s="40"/>
      <c r="K38" s="15"/>
      <c r="L38" s="16"/>
    </row>
    <row r="39" spans="1:12" ht="51" customHeight="1" x14ac:dyDescent="0.25">
      <c r="A39" s="481" t="s">
        <v>97</v>
      </c>
      <c r="B39" s="13"/>
      <c r="C39" s="13"/>
      <c r="D39" s="319" t="s">
        <v>229</v>
      </c>
      <c r="E39" s="320">
        <v>152.5</v>
      </c>
      <c r="F39" s="13"/>
      <c r="G39" s="13"/>
      <c r="H39" s="13"/>
      <c r="I39" s="15">
        <v>-152.50399999999999</v>
      </c>
      <c r="J39" s="40"/>
      <c r="K39" s="15"/>
      <c r="L39" s="3"/>
    </row>
    <row r="40" spans="1:12" ht="30.75" customHeight="1" x14ac:dyDescent="0.25">
      <c r="A40" s="482"/>
      <c r="B40" s="13"/>
      <c r="C40" s="13"/>
      <c r="D40" s="362" t="s">
        <v>236</v>
      </c>
      <c r="E40" s="363">
        <v>0</v>
      </c>
      <c r="F40" s="13"/>
      <c r="G40" s="13"/>
      <c r="H40" s="72"/>
      <c r="I40" s="72"/>
      <c r="J40" s="41"/>
      <c r="K40" s="72"/>
      <c r="L40" s="16"/>
    </row>
    <row r="41" spans="1:12" ht="30.75" customHeight="1" x14ac:dyDescent="0.3">
      <c r="A41" s="82" t="s">
        <v>40</v>
      </c>
      <c r="B41" s="143"/>
      <c r="C41" s="81">
        <f>C38+C32+C31+C30+C29+C28+C27+C26+C24+C23+C22+C21+C20</f>
        <v>7357.74</v>
      </c>
      <c r="D41" s="83"/>
      <c r="E41" s="84"/>
      <c r="F41" s="143"/>
      <c r="G41" s="81">
        <f>G37+G36+G18+G17+G16+G15+G14+G13+G12+G6</f>
        <v>1492.7529999999999</v>
      </c>
      <c r="H41" s="81">
        <f>SUM(H5:H40)</f>
        <v>-550</v>
      </c>
      <c r="I41" s="81">
        <f>SUM(I5:I40)</f>
        <v>-1317.5569999999998</v>
      </c>
      <c r="J41" s="41"/>
      <c r="K41" s="81">
        <f>SUM(K5:K40)</f>
        <v>399.47899999999998</v>
      </c>
      <c r="L41" s="150"/>
    </row>
    <row r="42" spans="1:12" ht="30.75" customHeight="1" x14ac:dyDescent="0.3">
      <c r="A42" s="82"/>
      <c r="B42" s="143"/>
      <c r="C42" s="81"/>
      <c r="D42" s="83"/>
      <c r="E42" s="84"/>
      <c r="F42" s="143"/>
      <c r="G42" s="81"/>
      <c r="H42" s="479">
        <f>SUM(H41:I41)</f>
        <v>-1867.5569999999998</v>
      </c>
      <c r="I42" s="480"/>
      <c r="J42" s="41"/>
      <c r="K42" s="81"/>
      <c r="L42" s="150"/>
    </row>
    <row r="43" spans="1:12" s="38" customFormat="1" ht="30.75" customHeight="1" x14ac:dyDescent="0.25">
      <c r="A43" s="457" t="s">
        <v>371</v>
      </c>
      <c r="B43" s="457"/>
      <c r="C43" s="457"/>
      <c r="D43" s="457"/>
      <c r="E43" s="457"/>
      <c r="F43" s="457"/>
      <c r="G43" s="457"/>
      <c r="H43" s="457"/>
      <c r="I43" s="457"/>
      <c r="J43" s="457"/>
      <c r="K43" s="457"/>
      <c r="L43" s="457"/>
    </row>
    <row r="44" spans="1:12" ht="27.75" customHeight="1" x14ac:dyDescent="0.3"/>
    <row r="45" spans="1:12" ht="30.75" customHeight="1" x14ac:dyDescent="0.3">
      <c r="A45" s="53"/>
      <c r="C45" s="33"/>
      <c r="D45" s="34"/>
      <c r="E45" s="35"/>
      <c r="F45" s="4"/>
      <c r="G45" s="4"/>
      <c r="H45" s="161"/>
      <c r="I45" s="4"/>
      <c r="J45" s="4"/>
      <c r="K45" s="4"/>
      <c r="L45" s="4"/>
    </row>
    <row r="46" spans="1:12" ht="30.75" customHeight="1" x14ac:dyDescent="0.3">
      <c r="A46" s="53"/>
      <c r="C46" s="33"/>
      <c r="D46" s="34"/>
      <c r="E46" s="35"/>
      <c r="F46" s="4"/>
      <c r="G46" s="161"/>
      <c r="H46" s="4"/>
      <c r="I46" s="4"/>
      <c r="J46" s="4"/>
      <c r="K46" s="4"/>
      <c r="L46" s="4"/>
    </row>
    <row r="47" spans="1:12" ht="30.75" customHeight="1" x14ac:dyDescent="0.3">
      <c r="A47" s="53"/>
      <c r="C47" s="33"/>
      <c r="D47" s="34"/>
      <c r="E47" s="35"/>
      <c r="F47" s="4"/>
      <c r="G47" s="4"/>
      <c r="H47" s="4"/>
      <c r="I47" s="4"/>
      <c r="J47" s="4"/>
      <c r="K47" s="4"/>
      <c r="L47" s="4"/>
    </row>
    <row r="48" spans="1:12" ht="30.75" customHeight="1" x14ac:dyDescent="0.3">
      <c r="A48" s="53"/>
      <c r="C48" s="33"/>
      <c r="D48" s="173"/>
      <c r="E48" s="35"/>
      <c r="F48" s="4"/>
      <c r="G48" s="4"/>
      <c r="H48" s="4"/>
      <c r="I48" s="4"/>
      <c r="J48" s="4"/>
      <c r="K48" s="4"/>
      <c r="L48" s="4"/>
    </row>
    <row r="49" spans="1:12" ht="30.75" customHeight="1" x14ac:dyDescent="0.3">
      <c r="A49" s="53"/>
      <c r="C49" s="33"/>
      <c r="D49" s="34"/>
      <c r="E49" s="35"/>
      <c r="F49" s="4"/>
      <c r="G49" s="4"/>
      <c r="H49" s="4"/>
      <c r="I49" s="4"/>
      <c r="J49" s="4"/>
      <c r="K49" s="4"/>
      <c r="L49" s="4"/>
    </row>
    <row r="50" spans="1:12" ht="30.75" customHeight="1" x14ac:dyDescent="0.3">
      <c r="A50" s="53"/>
      <c r="C50" s="33"/>
      <c r="D50" s="34"/>
      <c r="E50" s="35"/>
      <c r="F50" s="4"/>
      <c r="G50" s="4"/>
      <c r="H50" s="4"/>
      <c r="I50" s="4"/>
      <c r="J50" s="4"/>
      <c r="K50" s="4"/>
      <c r="L50" s="4"/>
    </row>
    <row r="51" spans="1:12" ht="14.45" x14ac:dyDescent="0.3">
      <c r="A51" s="55"/>
    </row>
    <row r="53" spans="1:12" ht="14.45" x14ac:dyDescent="0.3">
      <c r="A53" s="56"/>
    </row>
    <row r="54" spans="1:12" ht="14.45" x14ac:dyDescent="0.3">
      <c r="A54" s="56"/>
    </row>
  </sheetData>
  <mergeCells count="16">
    <mergeCell ref="A1:L1"/>
    <mergeCell ref="A2:L2"/>
    <mergeCell ref="B3:C3"/>
    <mergeCell ref="D3:E3"/>
    <mergeCell ref="F3:G3"/>
    <mergeCell ref="A43:L43"/>
    <mergeCell ref="A19:A32"/>
    <mergeCell ref="A8:A10"/>
    <mergeCell ref="B8:B10"/>
    <mergeCell ref="C8:C10"/>
    <mergeCell ref="D8:D10"/>
    <mergeCell ref="E8:E10"/>
    <mergeCell ref="L8:L10"/>
    <mergeCell ref="H42:I42"/>
    <mergeCell ref="A34:A35"/>
    <mergeCell ref="A39:A40"/>
  </mergeCells>
  <printOptions headings="1"/>
  <pageMargins left="0.70866141732283472" right="0.70866141732283472" top="0.74803149606299213" bottom="0.74803149606299213" header="0.31496062992125984" footer="0.31496062992125984"/>
  <pageSetup paperSize="8" scale="63" orientation="landscape" r:id="rId1"/>
  <rowBreaks count="2" manualBreakCount="2">
    <brk id="18" max="11" man="1"/>
    <brk id="32" max="11"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3"/>
  <sheetViews>
    <sheetView zoomScale="90" zoomScaleNormal="90" workbookViewId="0">
      <selection activeCell="J7" sqref="J7"/>
    </sheetView>
  </sheetViews>
  <sheetFormatPr defaultRowHeight="15" x14ac:dyDescent="0.25"/>
  <cols>
    <col min="1" max="1" width="36.5703125" customWidth="1"/>
    <col min="2" max="2" width="33" customWidth="1"/>
    <col min="3" max="3" width="19.140625" customWidth="1"/>
    <col min="4" max="4" width="27.7109375" customWidth="1"/>
    <col min="5" max="5" width="15" style="36" customWidth="1"/>
    <col min="6" max="6" width="23.7109375" customWidth="1"/>
    <col min="7" max="7" width="16.7109375" customWidth="1"/>
    <col min="8" max="8" width="15.85546875" customWidth="1"/>
    <col min="9" max="9" width="18.140625" customWidth="1"/>
    <col min="10" max="10" width="25.5703125" customWidth="1"/>
    <col min="11" max="11" width="26.7109375" customWidth="1"/>
    <col min="12" max="13" width="9.5703125" bestFit="1" customWidth="1"/>
  </cols>
  <sheetData>
    <row r="1" spans="1:11" ht="36" customHeight="1" x14ac:dyDescent="0.3">
      <c r="A1" s="491" t="s">
        <v>30</v>
      </c>
      <c r="B1" s="491"/>
      <c r="C1" s="491"/>
      <c r="D1" s="491"/>
      <c r="E1" s="491"/>
      <c r="F1" s="491"/>
      <c r="G1" s="491"/>
      <c r="H1" s="491"/>
      <c r="I1" s="491"/>
      <c r="J1" s="491"/>
      <c r="K1" s="491"/>
    </row>
    <row r="2" spans="1:11" ht="22.5" customHeight="1" thickBot="1" x14ac:dyDescent="0.35">
      <c r="A2" s="492" t="s">
        <v>3</v>
      </c>
      <c r="B2" s="492"/>
      <c r="C2" s="492"/>
      <c r="D2" s="492"/>
      <c r="E2" s="492"/>
      <c r="F2" s="492"/>
      <c r="G2" s="492"/>
      <c r="H2" s="492"/>
      <c r="I2" s="492"/>
      <c r="J2" s="409"/>
      <c r="K2" s="409"/>
    </row>
    <row r="3" spans="1:11" ht="21" customHeight="1" x14ac:dyDescent="0.3">
      <c r="A3" s="495" t="s">
        <v>274</v>
      </c>
      <c r="B3" s="496"/>
      <c r="C3" s="496"/>
      <c r="D3" s="496"/>
      <c r="E3" s="496"/>
      <c r="F3" s="496"/>
      <c r="G3" s="497"/>
      <c r="H3" s="493"/>
      <c r="I3" s="494"/>
      <c r="J3" s="221"/>
      <c r="K3" s="222"/>
    </row>
    <row r="4" spans="1:11" ht="117" customHeight="1" x14ac:dyDescent="0.25">
      <c r="A4" s="96" t="s">
        <v>243</v>
      </c>
      <c r="B4" s="97" t="s">
        <v>256</v>
      </c>
      <c r="C4" s="97" t="s">
        <v>255</v>
      </c>
      <c r="D4" s="449" t="s">
        <v>264</v>
      </c>
      <c r="E4" s="450"/>
      <c r="F4" s="449" t="s">
        <v>265</v>
      </c>
      <c r="G4" s="451"/>
      <c r="H4" s="197" t="s">
        <v>230</v>
      </c>
      <c r="I4" s="223" t="s">
        <v>304</v>
      </c>
      <c r="J4" s="214" t="s">
        <v>397</v>
      </c>
      <c r="K4" s="204" t="s">
        <v>396</v>
      </c>
    </row>
    <row r="5" spans="1:11" ht="30" customHeight="1" x14ac:dyDescent="0.3">
      <c r="A5" s="168"/>
      <c r="B5" s="97" t="s">
        <v>261</v>
      </c>
      <c r="C5" s="97" t="s">
        <v>262</v>
      </c>
      <c r="D5" s="485" t="s">
        <v>263</v>
      </c>
      <c r="E5" s="487"/>
      <c r="F5" s="485" t="s">
        <v>260</v>
      </c>
      <c r="G5" s="486"/>
      <c r="H5" s="197"/>
      <c r="I5" s="223"/>
      <c r="J5" s="214"/>
      <c r="K5" s="236"/>
    </row>
    <row r="6" spans="1:11" s="127" customFormat="1" ht="33.75" customHeight="1" x14ac:dyDescent="0.3">
      <c r="A6" s="98" t="s">
        <v>1</v>
      </c>
      <c r="B6" s="174">
        <v>9053</v>
      </c>
      <c r="C6" s="179"/>
      <c r="D6" s="185"/>
      <c r="E6" s="185"/>
      <c r="F6" s="185"/>
      <c r="G6" s="224"/>
      <c r="H6" s="198"/>
      <c r="I6" s="199"/>
      <c r="J6" s="215"/>
      <c r="K6" s="202"/>
    </row>
    <row r="7" spans="1:11" s="127" customFormat="1" ht="124.5" customHeight="1" x14ac:dyDescent="0.3">
      <c r="A7" s="225" t="s">
        <v>283</v>
      </c>
      <c r="B7" s="175"/>
      <c r="C7" s="183">
        <f>E7+G7</f>
        <v>4037</v>
      </c>
      <c r="D7" s="186" t="s">
        <v>372</v>
      </c>
      <c r="E7" s="112">
        <f>3955+22</f>
        <v>3977</v>
      </c>
      <c r="F7" s="109" t="s">
        <v>278</v>
      </c>
      <c r="G7" s="122">
        <v>60</v>
      </c>
      <c r="H7" s="198"/>
      <c r="I7" s="199"/>
      <c r="J7" s="215"/>
      <c r="K7" s="208">
        <f>E7+G7</f>
        <v>4037</v>
      </c>
    </row>
    <row r="8" spans="1:11" s="127" customFormat="1" ht="92.25" customHeight="1" x14ac:dyDescent="0.25">
      <c r="A8" s="422" t="s">
        <v>284</v>
      </c>
      <c r="B8" s="175"/>
      <c r="C8" s="502">
        <f>E8+E9+E11+E10</f>
        <v>1658.04</v>
      </c>
      <c r="D8" s="187" t="s">
        <v>59</v>
      </c>
      <c r="E8" s="112">
        <v>1000</v>
      </c>
      <c r="F8" s="109"/>
      <c r="G8" s="122"/>
      <c r="H8" s="198"/>
      <c r="I8" s="199"/>
      <c r="J8" s="216"/>
      <c r="K8" s="208">
        <f>E8</f>
        <v>1000</v>
      </c>
    </row>
    <row r="9" spans="1:11" s="127" customFormat="1" ht="89.25" customHeight="1" x14ac:dyDescent="0.25">
      <c r="A9" s="501"/>
      <c r="B9" s="175"/>
      <c r="C9" s="503"/>
      <c r="D9" s="89" t="s">
        <v>285</v>
      </c>
      <c r="E9" s="112">
        <v>400</v>
      </c>
      <c r="F9" s="109"/>
      <c r="G9" s="122"/>
      <c r="H9" s="198"/>
      <c r="I9" s="199"/>
      <c r="J9" s="216"/>
      <c r="K9" s="208">
        <f t="shared" ref="K9:K11" si="0">E9</f>
        <v>400</v>
      </c>
    </row>
    <row r="10" spans="1:11" s="127" customFormat="1" ht="89.25" customHeight="1" x14ac:dyDescent="0.25">
      <c r="A10" s="501"/>
      <c r="B10" s="175"/>
      <c r="C10" s="503"/>
      <c r="D10" s="187" t="s">
        <v>52</v>
      </c>
      <c r="E10" s="90">
        <v>103</v>
      </c>
      <c r="F10" s="109"/>
      <c r="G10" s="122"/>
      <c r="H10" s="198"/>
      <c r="I10" s="199"/>
      <c r="J10" s="216"/>
      <c r="K10" s="208">
        <f t="shared" si="0"/>
        <v>103</v>
      </c>
    </row>
    <row r="11" spans="1:11" s="127" customFormat="1" ht="57" customHeight="1" x14ac:dyDescent="0.25">
      <c r="A11" s="423"/>
      <c r="B11" s="175"/>
      <c r="C11" s="504"/>
      <c r="D11" s="187" t="s">
        <v>57</v>
      </c>
      <c r="E11" s="188">
        <v>155.04</v>
      </c>
      <c r="F11" s="109"/>
      <c r="G11" s="122"/>
      <c r="H11" s="198"/>
      <c r="I11" s="199"/>
      <c r="J11" s="216"/>
      <c r="K11" s="208">
        <f t="shared" si="0"/>
        <v>155.04</v>
      </c>
    </row>
    <row r="12" spans="1:11" s="127" customFormat="1" ht="39.75" customHeight="1" x14ac:dyDescent="0.3">
      <c r="A12" s="226" t="s">
        <v>286</v>
      </c>
      <c r="B12" s="179"/>
      <c r="C12" s="183">
        <f>E12</f>
        <v>800</v>
      </c>
      <c r="D12" s="109" t="s">
        <v>34</v>
      </c>
      <c r="E12" s="188">
        <v>800</v>
      </c>
      <c r="F12" s="109"/>
      <c r="G12" s="122"/>
      <c r="H12" s="200">
        <v>-400</v>
      </c>
      <c r="I12" s="201">
        <v>-370</v>
      </c>
      <c r="J12" s="217"/>
      <c r="K12" s="208">
        <f>E12+H12+I12</f>
        <v>30</v>
      </c>
    </row>
    <row r="13" spans="1:11" s="127" customFormat="1" ht="35.25" customHeight="1" x14ac:dyDescent="0.3">
      <c r="A13" s="226" t="s">
        <v>287</v>
      </c>
      <c r="B13" s="179"/>
      <c r="C13" s="183">
        <f>E13</f>
        <v>470</v>
      </c>
      <c r="D13" s="187" t="s">
        <v>291</v>
      </c>
      <c r="E13" s="90">
        <v>470</v>
      </c>
      <c r="F13" s="109"/>
      <c r="G13" s="122"/>
      <c r="H13" s="198"/>
      <c r="I13" s="201"/>
      <c r="J13" s="217"/>
      <c r="K13" s="208">
        <f>E13</f>
        <v>470</v>
      </c>
    </row>
    <row r="14" spans="1:11" ht="82.5" customHeight="1" x14ac:dyDescent="0.25">
      <c r="A14" s="422" t="s">
        <v>297</v>
      </c>
      <c r="B14" s="183"/>
      <c r="C14" s="502">
        <f>E14+G14+G15+G16+G17</f>
        <v>555.79999999999995</v>
      </c>
      <c r="D14" s="187" t="s">
        <v>280</v>
      </c>
      <c r="E14" s="112">
        <v>90.3</v>
      </c>
      <c r="F14" s="109" t="s">
        <v>299</v>
      </c>
      <c r="G14" s="122">
        <f>165+150</f>
        <v>315</v>
      </c>
      <c r="H14" s="198"/>
      <c r="I14" s="201">
        <f>-19.3-115</f>
        <v>-134.30000000000001</v>
      </c>
      <c r="J14" s="218">
        <v>115</v>
      </c>
      <c r="K14" s="208">
        <f>E14+G14+I14+J14</f>
        <v>386</v>
      </c>
    </row>
    <row r="15" spans="1:11" ht="69" customHeight="1" x14ac:dyDescent="0.25">
      <c r="A15" s="501"/>
      <c r="B15" s="183"/>
      <c r="C15" s="503"/>
      <c r="D15" s="187"/>
      <c r="E15" s="112"/>
      <c r="F15" s="109" t="s">
        <v>298</v>
      </c>
      <c r="G15" s="122">
        <v>100</v>
      </c>
      <c r="H15" s="198"/>
      <c r="I15" s="201">
        <v>-100</v>
      </c>
      <c r="J15" s="218"/>
      <c r="K15" s="208">
        <f>G15+I15</f>
        <v>0</v>
      </c>
    </row>
    <row r="16" spans="1:11" ht="97.5" customHeight="1" x14ac:dyDescent="0.25">
      <c r="A16" s="501"/>
      <c r="B16" s="183"/>
      <c r="C16" s="503"/>
      <c r="D16" s="187"/>
      <c r="E16" s="112"/>
      <c r="F16" s="121" t="s">
        <v>292</v>
      </c>
      <c r="G16" s="122">
        <v>11.5</v>
      </c>
      <c r="H16" s="198"/>
      <c r="I16" s="201">
        <v>-11.5</v>
      </c>
      <c r="J16" s="218">
        <v>11.5</v>
      </c>
      <c r="K16" s="208">
        <f>G16+I16+J16</f>
        <v>11.5</v>
      </c>
    </row>
    <row r="17" spans="1:12" ht="51" customHeight="1" x14ac:dyDescent="0.25">
      <c r="A17" s="423"/>
      <c r="B17" s="183"/>
      <c r="C17" s="504"/>
      <c r="D17" s="187"/>
      <c r="E17" s="112"/>
      <c r="F17" s="121" t="s">
        <v>303</v>
      </c>
      <c r="G17" s="122">
        <v>39</v>
      </c>
      <c r="H17" s="198"/>
      <c r="I17" s="201"/>
      <c r="J17" s="218"/>
      <c r="K17" s="208">
        <f>G17</f>
        <v>39</v>
      </c>
    </row>
    <row r="18" spans="1:12" ht="40.5" customHeight="1" x14ac:dyDescent="0.3">
      <c r="A18" s="100" t="s">
        <v>301</v>
      </c>
      <c r="B18" s="183"/>
      <c r="C18" s="183">
        <f>G18</f>
        <v>116</v>
      </c>
      <c r="D18" s="185"/>
      <c r="E18" s="185"/>
      <c r="F18" s="109" t="s">
        <v>300</v>
      </c>
      <c r="G18" s="122">
        <f>71+45</f>
        <v>116</v>
      </c>
      <c r="H18" s="198"/>
      <c r="I18" s="199"/>
      <c r="J18" s="215"/>
      <c r="K18" s="208">
        <f>G18</f>
        <v>116</v>
      </c>
    </row>
    <row r="19" spans="1:12" ht="27.75" customHeight="1" x14ac:dyDescent="0.3">
      <c r="A19" s="225" t="s">
        <v>275</v>
      </c>
      <c r="B19" s="175"/>
      <c r="C19" s="183">
        <f>G19</f>
        <v>300</v>
      </c>
      <c r="D19" s="189"/>
      <c r="E19" s="185"/>
      <c r="F19" s="109" t="s">
        <v>15</v>
      </c>
      <c r="G19" s="122">
        <v>300</v>
      </c>
      <c r="H19" s="198"/>
      <c r="I19" s="201">
        <v>-160</v>
      </c>
      <c r="J19" s="218">
        <f>22.506+11.223</f>
        <v>33.728999999999999</v>
      </c>
      <c r="K19" s="208">
        <f>G19+I19+J19</f>
        <v>173.72899999999998</v>
      </c>
    </row>
    <row r="20" spans="1:12" ht="33" customHeight="1" x14ac:dyDescent="0.3">
      <c r="A20" s="225" t="s">
        <v>276</v>
      </c>
      <c r="B20" s="175"/>
      <c r="C20" s="183">
        <f>G20</f>
        <v>220</v>
      </c>
      <c r="D20" s="189"/>
      <c r="E20" s="185"/>
      <c r="F20" s="109" t="s">
        <v>16</v>
      </c>
      <c r="G20" s="122">
        <v>220</v>
      </c>
      <c r="H20" s="198"/>
      <c r="I20" s="201">
        <v>-220</v>
      </c>
      <c r="J20" s="218">
        <v>220</v>
      </c>
      <c r="K20" s="208">
        <f>G20+I20+J20</f>
        <v>220</v>
      </c>
    </row>
    <row r="21" spans="1:12" ht="27.75" customHeight="1" x14ac:dyDescent="0.25">
      <c r="A21" s="505" t="s">
        <v>277</v>
      </c>
      <c r="B21" s="508"/>
      <c r="C21" s="507">
        <f>E21+E22</f>
        <v>195</v>
      </c>
      <c r="D21" s="190" t="s">
        <v>279</v>
      </c>
      <c r="E21" s="112">
        <v>150</v>
      </c>
      <c r="F21" s="109"/>
      <c r="G21" s="122"/>
      <c r="H21" s="200">
        <v>-150</v>
      </c>
      <c r="I21" s="201"/>
      <c r="J21" s="218"/>
      <c r="K21" s="208">
        <f>E21+H21</f>
        <v>0</v>
      </c>
    </row>
    <row r="22" spans="1:12" ht="78.75" customHeight="1" x14ac:dyDescent="0.25">
      <c r="A22" s="506"/>
      <c r="B22" s="509"/>
      <c r="C22" s="507"/>
      <c r="D22" s="186" t="s">
        <v>61</v>
      </c>
      <c r="E22" s="112">
        <v>45</v>
      </c>
      <c r="F22" s="109"/>
      <c r="G22" s="122"/>
      <c r="H22" s="198"/>
      <c r="I22" s="201"/>
      <c r="J22" s="218"/>
      <c r="K22" s="208">
        <f>E22</f>
        <v>45</v>
      </c>
    </row>
    <row r="23" spans="1:12" ht="48" customHeight="1" x14ac:dyDescent="0.25">
      <c r="A23" s="227" t="s">
        <v>288</v>
      </c>
      <c r="B23" s="180"/>
      <c r="C23" s="183">
        <f>G23</f>
        <v>162</v>
      </c>
      <c r="D23" s="186"/>
      <c r="E23" s="112"/>
      <c r="F23" s="109" t="s">
        <v>289</v>
      </c>
      <c r="G23" s="122">
        <v>162</v>
      </c>
      <c r="H23" s="198"/>
      <c r="I23" s="201"/>
      <c r="J23" s="218"/>
      <c r="K23" s="208">
        <f>G23</f>
        <v>162</v>
      </c>
    </row>
    <row r="24" spans="1:12" ht="53.25" customHeight="1" x14ac:dyDescent="0.3">
      <c r="A24" s="226" t="s">
        <v>282</v>
      </c>
      <c r="B24" s="179"/>
      <c r="C24" s="183">
        <f>E24</f>
        <v>150</v>
      </c>
      <c r="D24" s="187" t="s">
        <v>35</v>
      </c>
      <c r="E24" s="112">
        <v>150</v>
      </c>
      <c r="F24" s="109"/>
      <c r="G24" s="122"/>
      <c r="H24" s="198"/>
      <c r="I24" s="201">
        <v>-150</v>
      </c>
      <c r="J24" s="218"/>
      <c r="K24" s="208">
        <f>E24+I24</f>
        <v>0</v>
      </c>
    </row>
    <row r="25" spans="1:12" ht="27" customHeight="1" x14ac:dyDescent="0.3">
      <c r="A25" s="226" t="s">
        <v>281</v>
      </c>
      <c r="B25" s="179"/>
      <c r="C25" s="183">
        <f>G25</f>
        <v>150</v>
      </c>
      <c r="D25" s="92"/>
      <c r="E25" s="191"/>
      <c r="F25" s="109" t="s">
        <v>20</v>
      </c>
      <c r="G25" s="122">
        <f>80+70</f>
        <v>150</v>
      </c>
      <c r="H25" s="198"/>
      <c r="I25" s="201"/>
      <c r="J25" s="218"/>
      <c r="K25" s="208">
        <f>G25</f>
        <v>150</v>
      </c>
    </row>
    <row r="26" spans="1:12" ht="30" customHeight="1" x14ac:dyDescent="0.3">
      <c r="A26" s="226" t="s">
        <v>290</v>
      </c>
      <c r="B26" s="179"/>
      <c r="C26" s="183">
        <f>G26</f>
        <v>19.253</v>
      </c>
      <c r="D26" s="92"/>
      <c r="E26" s="191"/>
      <c r="F26" s="121" t="s">
        <v>26</v>
      </c>
      <c r="G26" s="122">
        <v>19.253</v>
      </c>
      <c r="H26" s="198"/>
      <c r="I26" s="201">
        <v>-19.253</v>
      </c>
      <c r="J26" s="218">
        <v>19.25</v>
      </c>
      <c r="K26" s="208">
        <f>G26+I26+J26</f>
        <v>19.25</v>
      </c>
    </row>
    <row r="27" spans="1:12" ht="54" customHeight="1" x14ac:dyDescent="0.3">
      <c r="A27" s="226" t="s">
        <v>293</v>
      </c>
      <c r="B27" s="179"/>
      <c r="C27" s="183">
        <f>E27</f>
        <v>17.399999999999999</v>
      </c>
      <c r="D27" s="109" t="s">
        <v>294</v>
      </c>
      <c r="E27" s="90">
        <v>17.399999999999999</v>
      </c>
      <c r="F27" s="109"/>
      <c r="G27" s="122"/>
      <c r="H27" s="198"/>
      <c r="I27" s="201"/>
      <c r="J27" s="218"/>
      <c r="K27" s="208">
        <f>E27</f>
        <v>17.399999999999999</v>
      </c>
    </row>
    <row r="28" spans="1:12" ht="29.25" customHeight="1" x14ac:dyDescent="0.3">
      <c r="A28" s="98" t="s">
        <v>295</v>
      </c>
      <c r="B28" s="174">
        <v>-50</v>
      </c>
      <c r="C28" s="175"/>
      <c r="D28" s="192"/>
      <c r="E28" s="193"/>
      <c r="F28" s="192"/>
      <c r="G28" s="228"/>
      <c r="H28" s="198"/>
      <c r="I28" s="201"/>
      <c r="J28" s="218"/>
      <c r="K28" s="208"/>
    </row>
    <row r="29" spans="1:12" ht="27" customHeight="1" x14ac:dyDescent="0.3">
      <c r="A29" s="106" t="s">
        <v>40</v>
      </c>
      <c r="B29" s="181">
        <f>B6+B28</f>
        <v>9003</v>
      </c>
      <c r="C29" s="182">
        <f>SUM(C7:C28)</f>
        <v>8850.4930000000004</v>
      </c>
      <c r="D29" s="194"/>
      <c r="E29" s="205">
        <f>E7+E8+E9+E10+E11+E12+E13+E14+E21+E22+E24+E27</f>
        <v>7357.74</v>
      </c>
      <c r="F29" s="184"/>
      <c r="G29" s="229">
        <f>G7+G14+G15+G16+G17+G18+G19+G20+G23+G25+G26</f>
        <v>1492.7529999999999</v>
      </c>
      <c r="H29" s="206">
        <f>H12+H21</f>
        <v>-550</v>
      </c>
      <c r="I29" s="212">
        <f>SUM(I6:I28)</f>
        <v>-1165.0529999999999</v>
      </c>
      <c r="J29" s="219">
        <f>SUM(J6:J28)</f>
        <v>399.47899999999998</v>
      </c>
      <c r="K29" s="210">
        <f>SUM(K5:K28)</f>
        <v>7534.9189999999999</v>
      </c>
    </row>
    <row r="30" spans="1:12" ht="33.75" customHeight="1" thickBot="1" x14ac:dyDescent="0.35">
      <c r="A30" s="230" t="s">
        <v>296</v>
      </c>
      <c r="B30" s="231"/>
      <c r="C30" s="232">
        <v>152.5</v>
      </c>
      <c r="D30" s="233"/>
      <c r="E30" s="234"/>
      <c r="F30" s="234"/>
      <c r="G30" s="235"/>
      <c r="H30" s="211"/>
      <c r="I30" s="220">
        <v>-152.5</v>
      </c>
      <c r="J30" s="213"/>
      <c r="K30" s="209"/>
    </row>
    <row r="31" spans="1:12" ht="15" customHeight="1" x14ac:dyDescent="0.25">
      <c r="A31" s="488" t="s">
        <v>371</v>
      </c>
      <c r="B31" s="489"/>
      <c r="C31" s="489"/>
      <c r="D31" s="489"/>
      <c r="E31" s="489"/>
      <c r="F31" s="489"/>
      <c r="G31" s="489"/>
      <c r="H31" s="489"/>
      <c r="I31" s="489"/>
      <c r="J31" s="489"/>
      <c r="K31" s="489"/>
      <c r="L31" s="490"/>
    </row>
    <row r="32" spans="1:12" ht="15" customHeight="1" x14ac:dyDescent="0.3">
      <c r="A32" s="368"/>
      <c r="B32" s="368"/>
      <c r="C32" s="368"/>
      <c r="D32" s="368"/>
      <c r="E32" s="368"/>
      <c r="F32" s="368"/>
      <c r="G32" s="368"/>
      <c r="H32" s="368"/>
      <c r="I32" s="368"/>
      <c r="J32" s="368"/>
      <c r="K32" s="368"/>
      <c r="L32" s="368"/>
    </row>
    <row r="33" spans="1:8" thickBot="1" x14ac:dyDescent="0.35">
      <c r="C33" s="33"/>
    </row>
    <row r="34" spans="1:8" ht="123.75" customHeight="1" thickBot="1" x14ac:dyDescent="0.3">
      <c r="A34" s="345" t="s">
        <v>235</v>
      </c>
      <c r="B34" s="262" t="s">
        <v>305</v>
      </c>
      <c r="C34" s="343" t="s">
        <v>306</v>
      </c>
      <c r="D34" s="510" t="s">
        <v>384</v>
      </c>
      <c r="E34" s="511"/>
      <c r="F34" s="262" t="s">
        <v>389</v>
      </c>
      <c r="G34" s="262" t="s">
        <v>380</v>
      </c>
      <c r="H34" s="263" t="s">
        <v>390</v>
      </c>
    </row>
    <row r="35" spans="1:8" ht="14.45" x14ac:dyDescent="0.3">
      <c r="A35" s="344" t="s">
        <v>9</v>
      </c>
      <c r="B35" s="281">
        <f>B6</f>
        <v>9053</v>
      </c>
      <c r="C35" s="340"/>
      <c r="D35" s="341"/>
      <c r="E35" s="342"/>
      <c r="F35" s="282">
        <v>2800</v>
      </c>
      <c r="G35" s="9"/>
      <c r="H35" s="264"/>
    </row>
    <row r="36" spans="1:8" ht="14.45" x14ac:dyDescent="0.3">
      <c r="A36" s="245" t="s">
        <v>364</v>
      </c>
      <c r="B36" s="207">
        <v>50</v>
      </c>
      <c r="C36" s="88"/>
      <c r="D36" s="9"/>
      <c r="E36" s="280"/>
      <c r="F36" s="160"/>
      <c r="G36" s="9"/>
      <c r="H36" s="264"/>
    </row>
    <row r="37" spans="1:8" x14ac:dyDescent="0.25">
      <c r="A37" s="245" t="s">
        <v>232</v>
      </c>
      <c r="B37" s="87">
        <f>E29</f>
        <v>7357.74</v>
      </c>
      <c r="C37" s="88"/>
      <c r="D37" s="271">
        <v>7357.74</v>
      </c>
      <c r="E37" s="512">
        <f>SUM(D37:D39)</f>
        <v>7135.44</v>
      </c>
      <c r="F37" s="160"/>
      <c r="G37" s="9"/>
      <c r="H37" s="498">
        <f>G38+E37</f>
        <v>7534.9189999999999</v>
      </c>
    </row>
    <row r="38" spans="1:8" x14ac:dyDescent="0.25">
      <c r="A38" s="245" t="s">
        <v>233</v>
      </c>
      <c r="B38" s="87">
        <f>G29</f>
        <v>1492.7529999999999</v>
      </c>
      <c r="C38" s="291">
        <f>H29+I29</f>
        <v>-1715.0529999999999</v>
      </c>
      <c r="D38" s="85">
        <f>B38+C38</f>
        <v>-222.29999999999995</v>
      </c>
      <c r="E38" s="512"/>
      <c r="F38" s="160"/>
      <c r="G38" s="292">
        <f>J29</f>
        <v>399.47899999999998</v>
      </c>
      <c r="H38" s="499"/>
    </row>
    <row r="39" spans="1:8" ht="15.75" thickBot="1" x14ac:dyDescent="0.3">
      <c r="A39" s="265" t="s">
        <v>234</v>
      </c>
      <c r="B39" s="290">
        <v>152.5</v>
      </c>
      <c r="C39" s="266">
        <v>-152.5</v>
      </c>
      <c r="D39" s="266">
        <f>B39+C39</f>
        <v>0</v>
      </c>
      <c r="E39" s="513"/>
      <c r="F39" s="267"/>
      <c r="G39" s="268"/>
      <c r="H39" s="500"/>
    </row>
    <row r="41" spans="1:8" ht="14.45" x14ac:dyDescent="0.3">
      <c r="F41" s="20"/>
      <c r="H41" s="20"/>
    </row>
    <row r="43" spans="1:8" ht="14.45" x14ac:dyDescent="0.3">
      <c r="C43" s="20"/>
    </row>
  </sheetData>
  <mergeCells count="19">
    <mergeCell ref="H37:H39"/>
    <mergeCell ref="A8:A11"/>
    <mergeCell ref="C8:C11"/>
    <mergeCell ref="A14:A17"/>
    <mergeCell ref="C14:C17"/>
    <mergeCell ref="A21:A22"/>
    <mergeCell ref="C21:C22"/>
    <mergeCell ref="B21:B22"/>
    <mergeCell ref="D34:E34"/>
    <mergeCell ref="E37:E39"/>
    <mergeCell ref="F5:G5"/>
    <mergeCell ref="D5:E5"/>
    <mergeCell ref="A31:L31"/>
    <mergeCell ref="A1:K1"/>
    <mergeCell ref="A2:K2"/>
    <mergeCell ref="H3:I3"/>
    <mergeCell ref="A3:G3"/>
    <mergeCell ref="D4:E4"/>
    <mergeCell ref="F4:G4"/>
  </mergeCells>
  <printOptions headings="1"/>
  <pageMargins left="0.70866141732283472" right="0.70866141732283472" top="0.74803149606299213" bottom="0.74803149606299213" header="0.31496062992125984" footer="0.31496062992125984"/>
  <pageSetup paperSize="8" scale="63" orientation="landscape" r:id="rId1"/>
  <ignoredErrors>
    <ignoredError sqref="C24"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7"/>
  <sheetViews>
    <sheetView view="pageBreakPreview" zoomScale="80" zoomScaleNormal="61" zoomScaleSheetLayoutView="80" workbookViewId="0">
      <selection sqref="A1:H1"/>
    </sheetView>
  </sheetViews>
  <sheetFormatPr defaultRowHeight="15" x14ac:dyDescent="0.25"/>
  <cols>
    <col min="1" max="1" width="29.7109375" customWidth="1"/>
    <col min="2" max="2" width="15.42578125" customWidth="1"/>
    <col min="3" max="3" width="11.42578125" customWidth="1"/>
    <col min="4" max="4" width="15.42578125" customWidth="1"/>
    <col min="5" max="5" width="13.28515625" customWidth="1"/>
    <col min="6" max="6" width="30.7109375" customWidth="1"/>
    <col min="7" max="7" width="14.5703125" customWidth="1"/>
    <col min="8" max="8" width="41.7109375" customWidth="1"/>
    <col min="9" max="9" width="9.5703125" bestFit="1" customWidth="1"/>
  </cols>
  <sheetData>
    <row r="1" spans="1:10" ht="45.75" customHeight="1" x14ac:dyDescent="0.3">
      <c r="A1" s="483" t="s">
        <v>392</v>
      </c>
      <c r="B1" s="483"/>
      <c r="C1" s="483"/>
      <c r="D1" s="483"/>
      <c r="E1" s="483"/>
      <c r="F1" s="483"/>
      <c r="G1" s="483"/>
      <c r="H1" s="483"/>
      <c r="I1" s="58"/>
    </row>
    <row r="2" spans="1:10" ht="15" customHeight="1" x14ac:dyDescent="0.3">
      <c r="A2" s="520" t="s">
        <v>3</v>
      </c>
      <c r="B2" s="520"/>
      <c r="C2" s="520"/>
      <c r="D2" s="520"/>
      <c r="E2" s="520"/>
      <c r="F2" s="520"/>
      <c r="G2" s="520"/>
      <c r="H2" s="520"/>
    </row>
    <row r="3" spans="1:10" ht="52.9" customHeight="1" x14ac:dyDescent="0.3">
      <c r="A3" s="12" t="s">
        <v>5</v>
      </c>
      <c r="B3" s="410" t="s">
        <v>64</v>
      </c>
      <c r="C3" s="410"/>
      <c r="D3" s="410" t="s">
        <v>6</v>
      </c>
      <c r="E3" s="410"/>
      <c r="F3" s="410" t="s">
        <v>7</v>
      </c>
      <c r="G3" s="410"/>
      <c r="H3" s="12" t="s">
        <v>8</v>
      </c>
    </row>
    <row r="4" spans="1:10" s="38" customFormat="1" ht="100.9" customHeight="1" x14ac:dyDescent="0.25">
      <c r="A4" s="76" t="s">
        <v>65</v>
      </c>
      <c r="B4" s="139"/>
      <c r="C4" s="139"/>
      <c r="D4" s="319" t="s">
        <v>66</v>
      </c>
      <c r="E4" s="320">
        <v>2800</v>
      </c>
      <c r="F4" s="139"/>
      <c r="G4" s="139"/>
      <c r="H4" s="356"/>
    </row>
    <row r="5" spans="1:10" s="38" customFormat="1" ht="66" customHeight="1" x14ac:dyDescent="0.25">
      <c r="A5" s="514" t="s">
        <v>374</v>
      </c>
      <c r="B5" s="13"/>
      <c r="C5" s="13"/>
      <c r="D5" s="319"/>
      <c r="E5" s="320"/>
      <c r="F5" s="14" t="s">
        <v>67</v>
      </c>
      <c r="G5" s="15">
        <v>240</v>
      </c>
      <c r="H5" s="172" t="s">
        <v>315</v>
      </c>
    </row>
    <row r="6" spans="1:10" s="38" customFormat="1" ht="72" customHeight="1" x14ac:dyDescent="0.25">
      <c r="A6" s="514"/>
      <c r="B6" s="13"/>
      <c r="C6" s="13"/>
      <c r="D6" s="319"/>
      <c r="E6" s="320"/>
      <c r="F6" s="14" t="s">
        <v>68</v>
      </c>
      <c r="G6" s="15">
        <v>99.9</v>
      </c>
      <c r="H6" s="172" t="s">
        <v>316</v>
      </c>
      <c r="I6" s="151"/>
      <c r="J6" s="152"/>
    </row>
    <row r="7" spans="1:10" s="38" customFormat="1" ht="51.75" customHeight="1" x14ac:dyDescent="0.25">
      <c r="A7" s="514"/>
      <c r="B7" s="13"/>
      <c r="C7" s="13"/>
      <c r="D7" s="319"/>
      <c r="E7" s="320"/>
      <c r="F7" s="14" t="s">
        <v>69</v>
      </c>
      <c r="G7" s="15">
        <v>100</v>
      </c>
      <c r="H7" s="172" t="s">
        <v>317</v>
      </c>
    </row>
    <row r="8" spans="1:10" s="38" customFormat="1" ht="63.75" customHeight="1" x14ac:dyDescent="0.3">
      <c r="A8" s="357"/>
      <c r="B8" s="13"/>
      <c r="C8" s="13"/>
      <c r="D8" s="319"/>
      <c r="E8" s="320"/>
      <c r="F8" s="135" t="s">
        <v>381</v>
      </c>
      <c r="G8" s="279">
        <f>SUM(G5:G7)</f>
        <v>439.9</v>
      </c>
      <c r="H8" s="172"/>
    </row>
    <row r="9" spans="1:10" s="38" customFormat="1" ht="32.25" customHeight="1" x14ac:dyDescent="0.3">
      <c r="A9" s="76" t="s">
        <v>27</v>
      </c>
      <c r="B9" s="139"/>
      <c r="C9" s="139"/>
      <c r="D9" s="358" t="s">
        <v>70</v>
      </c>
      <c r="E9" s="359">
        <v>2360.0100000000002</v>
      </c>
      <c r="F9" s="139"/>
      <c r="G9" s="139"/>
      <c r="H9" s="360"/>
      <c r="J9" s="153"/>
    </row>
    <row r="10" spans="1:10" s="38" customFormat="1" ht="35.25" customHeight="1" x14ac:dyDescent="0.25">
      <c r="A10" s="514" t="s">
        <v>373</v>
      </c>
      <c r="B10" s="518" t="s">
        <v>109</v>
      </c>
      <c r="C10" s="13"/>
      <c r="D10" s="321"/>
      <c r="E10" s="321"/>
      <c r="F10" s="14" t="s">
        <v>72</v>
      </c>
      <c r="G10" s="13">
        <v>34.381</v>
      </c>
      <c r="H10" s="172" t="s">
        <v>318</v>
      </c>
    </row>
    <row r="11" spans="1:10" s="38" customFormat="1" ht="51.75" customHeight="1" x14ac:dyDescent="0.25">
      <c r="A11" s="514"/>
      <c r="B11" s="519"/>
      <c r="C11" s="13"/>
      <c r="D11" s="346"/>
      <c r="E11" s="321"/>
      <c r="F11" s="14" t="s">
        <v>73</v>
      </c>
      <c r="G11" s="13">
        <v>209.142</v>
      </c>
      <c r="H11" s="172" t="s">
        <v>319</v>
      </c>
    </row>
    <row r="12" spans="1:10" s="38" customFormat="1" ht="45" customHeight="1" x14ac:dyDescent="0.25">
      <c r="A12" s="514"/>
      <c r="B12" s="519"/>
      <c r="C12" s="13"/>
      <c r="D12" s="321"/>
      <c r="E12" s="323"/>
      <c r="F12" s="14" t="s">
        <v>74</v>
      </c>
      <c r="G12" s="15">
        <v>30</v>
      </c>
      <c r="H12" s="172" t="s">
        <v>320</v>
      </c>
    </row>
    <row r="13" spans="1:10" s="38" customFormat="1" ht="33" customHeight="1" x14ac:dyDescent="0.25">
      <c r="A13" s="514"/>
      <c r="B13" s="519"/>
      <c r="C13" s="13"/>
      <c r="D13" s="321"/>
      <c r="E13" s="321"/>
      <c r="F13" s="14" t="s">
        <v>75</v>
      </c>
      <c r="G13" s="13">
        <v>7.06</v>
      </c>
      <c r="H13" s="172" t="s">
        <v>321</v>
      </c>
    </row>
    <row r="14" spans="1:10" s="38" customFormat="1" ht="46.15" customHeight="1" x14ac:dyDescent="0.25">
      <c r="A14" s="514"/>
      <c r="B14" s="519"/>
      <c r="C14" s="13"/>
      <c r="D14" s="321"/>
      <c r="E14" s="321"/>
      <c r="F14" s="14" t="s">
        <v>76</v>
      </c>
      <c r="G14" s="13">
        <v>6.5830000000000002</v>
      </c>
      <c r="H14" s="172" t="s">
        <v>322</v>
      </c>
    </row>
    <row r="15" spans="1:10" s="38" customFormat="1" ht="37.5" customHeight="1" x14ac:dyDescent="0.25">
      <c r="A15" s="514"/>
      <c r="B15" s="519"/>
      <c r="C15" s="13"/>
      <c r="D15" s="321"/>
      <c r="E15" s="321"/>
      <c r="F15" s="14" t="s">
        <v>77</v>
      </c>
      <c r="G15" s="13">
        <v>6.0419999999999998</v>
      </c>
      <c r="H15" s="172" t="s">
        <v>323</v>
      </c>
    </row>
    <row r="16" spans="1:10" s="38" customFormat="1" ht="33" customHeight="1" x14ac:dyDescent="0.25">
      <c r="A16" s="514"/>
      <c r="B16" s="519"/>
      <c r="C16" s="13"/>
      <c r="D16" s="321"/>
      <c r="E16" s="321"/>
      <c r="F16" s="14" t="s">
        <v>78</v>
      </c>
      <c r="G16" s="13">
        <v>64.17</v>
      </c>
      <c r="H16" s="172" t="s">
        <v>324</v>
      </c>
    </row>
    <row r="17" spans="1:8" s="38" customFormat="1" ht="43.5" customHeight="1" x14ac:dyDescent="0.25">
      <c r="A17" s="514"/>
      <c r="B17" s="519"/>
      <c r="C17" s="13"/>
      <c r="D17" s="321"/>
      <c r="E17" s="321"/>
      <c r="F17" s="14" t="s">
        <v>79</v>
      </c>
      <c r="G17" s="15">
        <v>307</v>
      </c>
      <c r="H17" s="172" t="s">
        <v>326</v>
      </c>
    </row>
    <row r="18" spans="1:8" s="38" customFormat="1" ht="35.25" customHeight="1" x14ac:dyDescent="0.25">
      <c r="A18" s="514"/>
      <c r="B18" s="519"/>
      <c r="C18" s="13"/>
      <c r="D18" s="321"/>
      <c r="E18" s="321"/>
      <c r="F18" s="14" t="s">
        <v>80</v>
      </c>
      <c r="G18" s="15">
        <v>56.1</v>
      </c>
      <c r="H18" s="172" t="s">
        <v>325</v>
      </c>
    </row>
    <row r="19" spans="1:8" s="38" customFormat="1" ht="45" customHeight="1" x14ac:dyDescent="0.25">
      <c r="A19" s="514"/>
      <c r="B19" s="519"/>
      <c r="C19" s="13"/>
      <c r="D19" s="346"/>
      <c r="E19" s="321"/>
      <c r="F19" s="14" t="s">
        <v>81</v>
      </c>
      <c r="G19" s="15">
        <v>39</v>
      </c>
      <c r="H19" s="172" t="s">
        <v>327</v>
      </c>
    </row>
    <row r="20" spans="1:8" s="38" customFormat="1" ht="38.25" customHeight="1" x14ac:dyDescent="0.25">
      <c r="A20" s="514"/>
      <c r="B20" s="519"/>
      <c r="C20" s="13"/>
      <c r="D20" s="321"/>
      <c r="E20" s="321"/>
      <c r="F20" s="14" t="s">
        <v>82</v>
      </c>
      <c r="G20" s="15">
        <v>7</v>
      </c>
      <c r="H20" s="172" t="s">
        <v>328</v>
      </c>
    </row>
    <row r="21" spans="1:8" s="38" customFormat="1" ht="238.15" customHeight="1" x14ac:dyDescent="0.25">
      <c r="A21" s="514"/>
      <c r="B21" s="519"/>
      <c r="C21" s="13"/>
      <c r="D21" s="346"/>
      <c r="E21" s="321"/>
      <c r="F21" s="68" t="s">
        <v>83</v>
      </c>
      <c r="G21" s="172">
        <v>196.33</v>
      </c>
      <c r="H21" s="67" t="s">
        <v>130</v>
      </c>
    </row>
    <row r="22" spans="1:8" s="38" customFormat="1" ht="39.75" customHeight="1" x14ac:dyDescent="0.25">
      <c r="A22" s="514"/>
      <c r="B22" s="519"/>
      <c r="C22" s="13"/>
      <c r="D22" s="347"/>
      <c r="E22" s="323"/>
      <c r="F22" s="14" t="s">
        <v>84</v>
      </c>
      <c r="G22" s="15">
        <v>24.823</v>
      </c>
      <c r="H22" s="172" t="s">
        <v>329</v>
      </c>
    </row>
    <row r="23" spans="1:8" s="38" customFormat="1" ht="30" customHeight="1" x14ac:dyDescent="0.25">
      <c r="A23" s="514"/>
      <c r="B23" s="519"/>
      <c r="C23" s="13"/>
      <c r="D23" s="321"/>
      <c r="E23" s="321"/>
      <c r="F23" s="14" t="s">
        <v>85</v>
      </c>
      <c r="G23" s="15">
        <v>12</v>
      </c>
      <c r="H23" s="172" t="s">
        <v>330</v>
      </c>
    </row>
    <row r="24" spans="1:8" s="38" customFormat="1" ht="38.25" customHeight="1" x14ac:dyDescent="0.25">
      <c r="A24" s="514"/>
      <c r="B24" s="519"/>
      <c r="C24" s="13"/>
      <c r="D24" s="346"/>
      <c r="E24" s="323"/>
      <c r="F24" s="14" t="s">
        <v>86</v>
      </c>
      <c r="G24" s="15">
        <v>33.6</v>
      </c>
      <c r="H24" s="172" t="s">
        <v>331</v>
      </c>
    </row>
    <row r="25" spans="1:8" s="38" customFormat="1" ht="45.75" customHeight="1" x14ac:dyDescent="0.25">
      <c r="A25" s="514"/>
      <c r="B25" s="519"/>
      <c r="C25" s="13"/>
      <c r="D25" s="321"/>
      <c r="E25" s="346"/>
      <c r="F25" s="14" t="s">
        <v>87</v>
      </c>
      <c r="G25" s="15">
        <v>22</v>
      </c>
      <c r="H25" s="172" t="s">
        <v>332</v>
      </c>
    </row>
    <row r="26" spans="1:8" s="38" customFormat="1" ht="52.15" customHeight="1" x14ac:dyDescent="0.25">
      <c r="A26" s="514"/>
      <c r="B26" s="519"/>
      <c r="C26" s="13"/>
      <c r="D26" s="321"/>
      <c r="E26" s="321"/>
      <c r="F26" s="14" t="s">
        <v>88</v>
      </c>
      <c r="G26" s="15">
        <v>7.8609999999999998</v>
      </c>
      <c r="H26" s="172" t="s">
        <v>334</v>
      </c>
    </row>
    <row r="27" spans="1:8" s="38" customFormat="1" ht="36" customHeight="1" thickBot="1" x14ac:dyDescent="0.3">
      <c r="A27" s="515"/>
      <c r="B27" s="519"/>
      <c r="C27" s="27"/>
      <c r="D27" s="336"/>
      <c r="E27" s="336"/>
      <c r="F27" s="296" t="s">
        <v>95</v>
      </c>
      <c r="G27" s="297">
        <v>1</v>
      </c>
      <c r="H27" s="289" t="s">
        <v>333</v>
      </c>
    </row>
    <row r="28" spans="1:8" s="38" customFormat="1" ht="113.25" customHeight="1" thickBot="1" x14ac:dyDescent="0.3">
      <c r="A28" s="301" t="s">
        <v>314</v>
      </c>
      <c r="B28" s="302"/>
      <c r="C28" s="303"/>
      <c r="D28" s="348"/>
      <c r="E28" s="348"/>
      <c r="F28" s="304" t="s">
        <v>71</v>
      </c>
      <c r="G28" s="303">
        <v>120.17</v>
      </c>
      <c r="H28" s="305" t="s">
        <v>335</v>
      </c>
    </row>
    <row r="29" spans="1:8" s="38" customFormat="1" ht="47.25" customHeight="1" x14ac:dyDescent="0.25">
      <c r="A29" s="516" t="s">
        <v>385</v>
      </c>
      <c r="B29" s="519" t="s">
        <v>108</v>
      </c>
      <c r="C29" s="298"/>
      <c r="D29" s="349"/>
      <c r="E29" s="350"/>
      <c r="F29" s="299" t="s">
        <v>89</v>
      </c>
      <c r="G29" s="300">
        <v>22.506</v>
      </c>
      <c r="H29" s="523" t="s">
        <v>336</v>
      </c>
    </row>
    <row r="30" spans="1:8" s="38" customFormat="1" ht="31.5" customHeight="1" x14ac:dyDescent="0.25">
      <c r="A30" s="516"/>
      <c r="B30" s="519"/>
      <c r="C30" s="13"/>
      <c r="D30" s="321"/>
      <c r="E30" s="321"/>
      <c r="F30" s="14" t="s">
        <v>90</v>
      </c>
      <c r="G30" s="66">
        <v>11.223000000000001</v>
      </c>
      <c r="H30" s="524"/>
    </row>
    <row r="31" spans="1:8" s="38" customFormat="1" ht="35.25" customHeight="1" x14ac:dyDescent="0.25">
      <c r="A31" s="516"/>
      <c r="B31" s="519"/>
      <c r="C31" s="13"/>
      <c r="D31" s="321"/>
      <c r="E31" s="321"/>
      <c r="F31" s="14" t="s">
        <v>91</v>
      </c>
      <c r="G31" s="66">
        <v>220</v>
      </c>
      <c r="H31" s="172" t="s">
        <v>337</v>
      </c>
    </row>
    <row r="32" spans="1:8" s="38" customFormat="1" ht="36" customHeight="1" x14ac:dyDescent="0.25">
      <c r="A32" s="516"/>
      <c r="B32" s="519"/>
      <c r="C32" s="13"/>
      <c r="D32" s="321"/>
      <c r="E32" s="321"/>
      <c r="F32" s="14" t="s">
        <v>92</v>
      </c>
      <c r="G32" s="66">
        <v>115</v>
      </c>
      <c r="H32" s="172" t="s">
        <v>338</v>
      </c>
    </row>
    <row r="33" spans="1:10" s="38" customFormat="1" ht="36" customHeight="1" x14ac:dyDescent="0.25">
      <c r="A33" s="516"/>
      <c r="B33" s="519"/>
      <c r="C33" s="13"/>
      <c r="D33" s="321"/>
      <c r="E33" s="321"/>
      <c r="F33" s="14" t="s">
        <v>93</v>
      </c>
      <c r="G33" s="66">
        <v>11.5</v>
      </c>
      <c r="H33" s="172" t="s">
        <v>339</v>
      </c>
    </row>
    <row r="34" spans="1:10" s="38" customFormat="1" ht="36.75" customHeight="1" x14ac:dyDescent="0.25">
      <c r="A34" s="517"/>
      <c r="B34" s="519"/>
      <c r="C34" s="13"/>
      <c r="D34" s="321"/>
      <c r="E34" s="321"/>
      <c r="F34" s="14" t="s">
        <v>94</v>
      </c>
      <c r="G34" s="66">
        <v>19.25</v>
      </c>
      <c r="H34" s="172" t="s">
        <v>340</v>
      </c>
    </row>
    <row r="35" spans="1:10" s="38" customFormat="1" ht="39" customHeight="1" x14ac:dyDescent="0.3">
      <c r="A35" s="21"/>
      <c r="B35" s="13"/>
      <c r="C35" s="13"/>
      <c r="D35" s="321"/>
      <c r="E35" s="321"/>
      <c r="F35" s="18" t="s">
        <v>96</v>
      </c>
      <c r="G35" s="279">
        <f>SUM(G10:G34)</f>
        <v>1583.7410000000002</v>
      </c>
      <c r="H35" s="64" t="s">
        <v>107</v>
      </c>
    </row>
    <row r="36" spans="1:10" s="38" customFormat="1" ht="63" customHeight="1" x14ac:dyDescent="0.3">
      <c r="A36" s="76" t="s">
        <v>97</v>
      </c>
      <c r="B36" s="139"/>
      <c r="C36" s="139"/>
      <c r="D36" s="319" t="s">
        <v>98</v>
      </c>
      <c r="E36" s="320">
        <v>776.27</v>
      </c>
      <c r="F36" s="10"/>
      <c r="G36" s="361"/>
      <c r="H36" s="11"/>
    </row>
    <row r="37" spans="1:10" s="38" customFormat="1" ht="85.15" customHeight="1" x14ac:dyDescent="0.3">
      <c r="A37" s="76" t="s">
        <v>382</v>
      </c>
      <c r="B37" s="139"/>
      <c r="C37" s="139"/>
      <c r="D37" s="319" t="s">
        <v>99</v>
      </c>
      <c r="E37" s="326">
        <v>368.85399999999998</v>
      </c>
      <c r="F37" s="10"/>
      <c r="G37" s="361"/>
      <c r="H37" s="11"/>
    </row>
    <row r="38" spans="1:10" s="38" customFormat="1" ht="32.25" customHeight="1" x14ac:dyDescent="0.25">
      <c r="A38" s="514" t="s">
        <v>375</v>
      </c>
      <c r="B38" s="522" t="s">
        <v>110</v>
      </c>
      <c r="C38" s="13"/>
      <c r="D38" s="319"/>
      <c r="E38" s="326"/>
      <c r="F38" s="14" t="s">
        <v>119</v>
      </c>
      <c r="G38" s="66">
        <v>20</v>
      </c>
      <c r="H38" s="172" t="s">
        <v>341</v>
      </c>
    </row>
    <row r="39" spans="1:10" s="38" customFormat="1" ht="39" customHeight="1" x14ac:dyDescent="0.25">
      <c r="A39" s="514"/>
      <c r="B39" s="522"/>
      <c r="C39" s="13"/>
      <c r="D39" s="319"/>
      <c r="E39" s="326"/>
      <c r="F39" s="14" t="s">
        <v>120</v>
      </c>
      <c r="G39" s="66">
        <v>11.88</v>
      </c>
      <c r="H39" s="172" t="s">
        <v>342</v>
      </c>
    </row>
    <row r="40" spans="1:10" s="38" customFormat="1" ht="33.75" customHeight="1" x14ac:dyDescent="0.25">
      <c r="A40" s="514"/>
      <c r="B40" s="522"/>
      <c r="C40" s="13"/>
      <c r="D40" s="319"/>
      <c r="E40" s="326"/>
      <c r="F40" s="14" t="s">
        <v>121</v>
      </c>
      <c r="G40" s="66">
        <v>135.30000000000001</v>
      </c>
      <c r="H40" s="172" t="s">
        <v>343</v>
      </c>
    </row>
    <row r="41" spans="1:10" s="38" customFormat="1" ht="52.5" customHeight="1" x14ac:dyDescent="0.25">
      <c r="A41" s="514"/>
      <c r="B41" s="522"/>
      <c r="C41" s="13"/>
      <c r="D41" s="319"/>
      <c r="E41" s="326"/>
      <c r="F41" s="14" t="s">
        <v>122</v>
      </c>
      <c r="G41" s="66">
        <v>186.45</v>
      </c>
      <c r="H41" s="172" t="s">
        <v>344</v>
      </c>
    </row>
    <row r="42" spans="1:10" s="38" customFormat="1" ht="48" customHeight="1" x14ac:dyDescent="0.25">
      <c r="A42" s="521" t="s">
        <v>376</v>
      </c>
      <c r="B42" s="522" t="s">
        <v>111</v>
      </c>
      <c r="C42" s="13"/>
      <c r="D42" s="319"/>
      <c r="E42" s="326"/>
      <c r="F42" s="14" t="s">
        <v>114</v>
      </c>
      <c r="G42" s="66">
        <v>35</v>
      </c>
      <c r="H42" s="67" t="s">
        <v>128</v>
      </c>
    </row>
    <row r="43" spans="1:10" s="38" customFormat="1" ht="74.45" customHeight="1" x14ac:dyDescent="0.25">
      <c r="A43" s="521"/>
      <c r="B43" s="522"/>
      <c r="C43" s="13"/>
      <c r="D43" s="319"/>
      <c r="E43" s="326"/>
      <c r="F43" s="14" t="s">
        <v>116</v>
      </c>
      <c r="G43" s="66">
        <v>130</v>
      </c>
      <c r="H43" s="67" t="s">
        <v>128</v>
      </c>
    </row>
    <row r="44" spans="1:10" s="38" customFormat="1" ht="46.15" customHeight="1" x14ac:dyDescent="0.25">
      <c r="A44" s="521"/>
      <c r="B44" s="522"/>
      <c r="C44" s="13"/>
      <c r="D44" s="319"/>
      <c r="E44" s="326"/>
      <c r="F44" s="14" t="s">
        <v>115</v>
      </c>
      <c r="G44" s="66">
        <v>122.2</v>
      </c>
      <c r="H44" s="67" t="s">
        <v>128</v>
      </c>
    </row>
    <row r="45" spans="1:10" s="38" customFormat="1" ht="183.6" customHeight="1" x14ac:dyDescent="0.25">
      <c r="A45" s="521"/>
      <c r="B45" s="522"/>
      <c r="C45" s="13"/>
      <c r="D45" s="319"/>
      <c r="E45" s="326"/>
      <c r="F45" s="14" t="s">
        <v>117</v>
      </c>
      <c r="G45" s="66">
        <v>259</v>
      </c>
      <c r="H45" s="67" t="s">
        <v>129</v>
      </c>
    </row>
    <row r="46" spans="1:10" s="38" customFormat="1" ht="44.25" customHeight="1" x14ac:dyDescent="0.25">
      <c r="A46" s="521"/>
      <c r="B46" s="157"/>
      <c r="C46" s="13"/>
      <c r="D46" s="319"/>
      <c r="E46" s="326"/>
      <c r="F46" s="14" t="s">
        <v>118</v>
      </c>
      <c r="G46" s="66">
        <v>100</v>
      </c>
      <c r="H46" s="67" t="s">
        <v>128</v>
      </c>
    </row>
    <row r="47" spans="1:10" s="38" customFormat="1" ht="59.45" customHeight="1" x14ac:dyDescent="0.3">
      <c r="A47" s="31"/>
      <c r="B47" s="157"/>
      <c r="C47" s="13"/>
      <c r="D47" s="319"/>
      <c r="E47" s="326"/>
      <c r="F47" s="18" t="s">
        <v>112</v>
      </c>
      <c r="G47" s="64">
        <f>SUM(G38:G46)</f>
        <v>999.83</v>
      </c>
      <c r="H47" s="18" t="s">
        <v>113</v>
      </c>
      <c r="J47" s="154"/>
    </row>
    <row r="48" spans="1:10" s="38" customFormat="1" ht="36.75" customHeight="1" x14ac:dyDescent="0.3">
      <c r="A48" s="65" t="s">
        <v>123</v>
      </c>
      <c r="B48" s="13"/>
      <c r="C48" s="283"/>
      <c r="D48" s="319" t="s">
        <v>23</v>
      </c>
      <c r="E48" s="326">
        <v>145.29300000000001</v>
      </c>
      <c r="F48" s="13"/>
      <c r="G48" s="13"/>
      <c r="H48" s="13"/>
      <c r="I48" s="153"/>
    </row>
    <row r="49" spans="1:10" s="38" customFormat="1" ht="51" customHeight="1" x14ac:dyDescent="0.25">
      <c r="A49" s="21" t="s">
        <v>124</v>
      </c>
      <c r="B49" s="13"/>
      <c r="C49" s="13"/>
      <c r="D49" s="321"/>
      <c r="E49" s="346"/>
      <c r="F49" s="14" t="s">
        <v>100</v>
      </c>
      <c r="G49" s="15">
        <v>60</v>
      </c>
      <c r="H49" s="67" t="s">
        <v>128</v>
      </c>
    </row>
    <row r="50" spans="1:10" s="38" customFormat="1" ht="52.5" customHeight="1" x14ac:dyDescent="0.25">
      <c r="A50" s="21" t="s">
        <v>125</v>
      </c>
      <c r="B50" s="13"/>
      <c r="C50" s="13"/>
      <c r="D50" s="321"/>
      <c r="E50" s="321"/>
      <c r="F50" s="14" t="s">
        <v>101</v>
      </c>
      <c r="G50" s="15">
        <v>5</v>
      </c>
      <c r="H50" s="67" t="s">
        <v>128</v>
      </c>
      <c r="I50" s="151"/>
    </row>
    <row r="51" spans="1:10" s="38" customFormat="1" ht="78.599999999999994" customHeight="1" x14ac:dyDescent="0.25">
      <c r="A51" s="21" t="s">
        <v>126</v>
      </c>
      <c r="B51" s="13"/>
      <c r="C51" s="13"/>
      <c r="D51" s="351"/>
      <c r="E51" s="346"/>
      <c r="F51" s="14" t="s">
        <v>102</v>
      </c>
      <c r="G51" s="15">
        <v>70</v>
      </c>
      <c r="H51" s="67" t="s">
        <v>128</v>
      </c>
      <c r="I51" s="151"/>
      <c r="J51" s="151"/>
    </row>
    <row r="52" spans="1:10" s="38" customFormat="1" ht="51" customHeight="1" x14ac:dyDescent="0.3">
      <c r="A52" s="21" t="s">
        <v>127</v>
      </c>
      <c r="B52" s="13"/>
      <c r="C52" s="13"/>
      <c r="D52" s="352"/>
      <c r="E52" s="321"/>
      <c r="F52" s="14" t="s">
        <v>103</v>
      </c>
      <c r="G52" s="32">
        <v>6.0110000000000001</v>
      </c>
      <c r="H52" s="67" t="s">
        <v>128</v>
      </c>
      <c r="I52" s="155"/>
    </row>
    <row r="53" spans="1:10" s="38" customFormat="1" ht="32.25" customHeight="1" x14ac:dyDescent="0.25">
      <c r="A53" s="406" t="s">
        <v>106</v>
      </c>
      <c r="B53" s="156"/>
      <c r="C53" s="156"/>
      <c r="D53" s="353"/>
      <c r="E53" s="353"/>
      <c r="F53" s="141" t="s">
        <v>104</v>
      </c>
      <c r="G53" s="61">
        <v>3.4369999999999998</v>
      </c>
      <c r="H53" s="67" t="s">
        <v>128</v>
      </c>
      <c r="J53" s="155"/>
    </row>
    <row r="54" spans="1:10" s="38" customFormat="1" ht="42" customHeight="1" x14ac:dyDescent="0.25">
      <c r="A54" s="406"/>
      <c r="B54" s="156"/>
      <c r="C54" s="156"/>
      <c r="D54" s="354"/>
      <c r="E54" s="355"/>
      <c r="F54" s="141" t="s">
        <v>105</v>
      </c>
      <c r="G54" s="61">
        <v>0.63500000000000001</v>
      </c>
      <c r="H54" s="67" t="s">
        <v>128</v>
      </c>
      <c r="J54" s="151"/>
    </row>
    <row r="55" spans="1:10" s="38" customFormat="1" ht="50.45" customHeight="1" x14ac:dyDescent="0.3">
      <c r="A55" s="135" t="s">
        <v>106</v>
      </c>
      <c r="B55" s="13"/>
      <c r="C55" s="13"/>
      <c r="D55" s="364" t="s">
        <v>393</v>
      </c>
      <c r="E55" s="365">
        <f>E48-G49-G50-G51-G52-G53-G54</f>
        <v>0.2100000000000064</v>
      </c>
      <c r="F55" s="13"/>
      <c r="G55" s="13"/>
      <c r="H55" s="13"/>
    </row>
    <row r="56" spans="1:10" ht="14.45" x14ac:dyDescent="0.3">
      <c r="F56" s="4"/>
      <c r="G56" s="62"/>
      <c r="J56" s="60"/>
    </row>
    <row r="57" spans="1:10" ht="14.45" x14ac:dyDescent="0.3">
      <c r="A57" s="53"/>
      <c r="C57" s="53"/>
      <c r="E57" s="53"/>
      <c r="F57" s="4"/>
      <c r="G57" s="62"/>
      <c r="H57" s="53"/>
    </row>
    <row r="58" spans="1:10" ht="14.45" x14ac:dyDescent="0.3">
      <c r="A58" s="54"/>
      <c r="C58" s="54"/>
      <c r="E58" s="54"/>
    </row>
    <row r="59" spans="1:10" ht="14.45" x14ac:dyDescent="0.3">
      <c r="H59" s="53"/>
    </row>
    <row r="60" spans="1:10" ht="14.45" x14ac:dyDescent="0.3">
      <c r="A60" s="53"/>
      <c r="C60" s="53"/>
      <c r="E60" s="53"/>
      <c r="H60" s="54"/>
    </row>
    <row r="61" spans="1:10" ht="14.45" x14ac:dyDescent="0.3">
      <c r="A61" s="54"/>
      <c r="C61" s="54"/>
      <c r="E61" s="54"/>
      <c r="H61" s="53"/>
    </row>
    <row r="62" spans="1:10" ht="14.45" x14ac:dyDescent="0.3">
      <c r="H62" s="63"/>
    </row>
    <row r="63" spans="1:10" ht="14.45" x14ac:dyDescent="0.3">
      <c r="A63" s="53"/>
      <c r="C63" s="53"/>
      <c r="E63" s="53"/>
    </row>
    <row r="64" spans="1:10" ht="14.45" x14ac:dyDescent="0.3">
      <c r="A64" s="54"/>
      <c r="C64" s="54"/>
      <c r="E64" s="54"/>
    </row>
    <row r="66" spans="1:5" ht="14.45" x14ac:dyDescent="0.3">
      <c r="A66" s="53"/>
      <c r="C66" s="53"/>
      <c r="E66" s="53"/>
    </row>
    <row r="67" spans="1:5" ht="14.45" x14ac:dyDescent="0.3">
      <c r="A67" s="54"/>
    </row>
    <row r="69" spans="1:5" ht="14.45" x14ac:dyDescent="0.3">
      <c r="A69" s="53"/>
    </row>
    <row r="70" spans="1:5" ht="14.45" x14ac:dyDescent="0.3">
      <c r="A70" s="54"/>
    </row>
    <row r="72" spans="1:5" ht="14.45" x14ac:dyDescent="0.3">
      <c r="A72" s="53"/>
    </row>
    <row r="73" spans="1:5" ht="14.45" x14ac:dyDescent="0.3">
      <c r="A73" s="54"/>
    </row>
    <row r="75" spans="1:5" ht="14.45" x14ac:dyDescent="0.3">
      <c r="A75" s="53"/>
    </row>
    <row r="76" spans="1:5" ht="14.45" x14ac:dyDescent="0.3">
      <c r="A76" s="54"/>
    </row>
    <row r="78" spans="1:5" ht="14.45" x14ac:dyDescent="0.3">
      <c r="A78" s="53"/>
    </row>
    <row r="79" spans="1:5" ht="14.45" x14ac:dyDescent="0.3">
      <c r="A79" s="54"/>
    </row>
    <row r="81" spans="1:5" ht="14.45" x14ac:dyDescent="0.3">
      <c r="A81" s="53"/>
    </row>
    <row r="82" spans="1:5" ht="14.45" x14ac:dyDescent="0.3">
      <c r="A82" s="54"/>
      <c r="C82" s="54"/>
      <c r="E82" s="54"/>
    </row>
    <row r="84" spans="1:5" ht="14.45" x14ac:dyDescent="0.3">
      <c r="A84" s="53"/>
      <c r="C84" s="53"/>
      <c r="E84" s="53"/>
    </row>
    <row r="85" spans="1:5" ht="14.45" x14ac:dyDescent="0.3">
      <c r="A85" s="54"/>
      <c r="C85" s="54"/>
      <c r="E85" s="54"/>
    </row>
    <row r="87" spans="1:5" x14ac:dyDescent="0.25">
      <c r="A87" s="53"/>
      <c r="C87" s="53"/>
      <c r="E87" s="53"/>
    </row>
  </sheetData>
  <mergeCells count="16">
    <mergeCell ref="A42:A46"/>
    <mergeCell ref="A53:A54"/>
    <mergeCell ref="B42:B45"/>
    <mergeCell ref="H29:H30"/>
    <mergeCell ref="A38:A41"/>
    <mergeCell ref="B29:B34"/>
    <mergeCell ref="B38:B41"/>
    <mergeCell ref="A5:A7"/>
    <mergeCell ref="A10:A27"/>
    <mergeCell ref="A29:A34"/>
    <mergeCell ref="B10:B27"/>
    <mergeCell ref="A1:H1"/>
    <mergeCell ref="A2:H2"/>
    <mergeCell ref="B3:C3"/>
    <mergeCell ref="D3:E3"/>
    <mergeCell ref="F3:G3"/>
  </mergeCells>
  <pageMargins left="0.70866141732283472" right="0.70866141732283472" top="0.74803149606299213" bottom="0.74803149606299213" header="0.31496062992125984" footer="0.31496062992125984"/>
  <pageSetup paperSize="8" scale="72" orientation="portrait" r:id="rId1"/>
  <rowBreaks count="2" manualBreakCount="2">
    <brk id="28" max="7" man="1"/>
    <brk id="41" max="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6</vt:i4>
      </vt:variant>
      <vt:variant>
        <vt:lpstr>Intervalli denominati</vt:lpstr>
      </vt:variant>
      <vt:variant>
        <vt:i4>11</vt:i4>
      </vt:variant>
    </vt:vector>
  </HeadingPairs>
  <TitlesOfParts>
    <vt:vector size="17" baseType="lpstr">
      <vt:lpstr>1. F.OCCUP.E FORMAZ.</vt:lpstr>
      <vt:lpstr>2. F. INFRASTRUTT.</vt:lpstr>
      <vt:lpstr>3.F. INFRASTRUTT.aggreg.settori</vt:lpstr>
      <vt:lpstr>4. F. STRATEGICO</vt:lpstr>
      <vt:lpstr>5.F. STRATEGICO aggreg. settori</vt:lpstr>
      <vt:lpstr> 6. DELIB.6-2012 e post</vt:lpstr>
      <vt:lpstr>' 6. DELIB.6-2012 e post'!Area_stampa</vt:lpstr>
      <vt:lpstr>'1. F.OCCUP.E FORMAZ.'!Area_stampa</vt:lpstr>
      <vt:lpstr>'2. F. INFRASTRUTT.'!Area_stampa</vt:lpstr>
      <vt:lpstr>'3.F. INFRASTRUTT.aggreg.settori'!Area_stampa</vt:lpstr>
      <vt:lpstr>'4. F. STRATEGICO'!Area_stampa</vt:lpstr>
      <vt:lpstr>'5.F. STRATEGICO aggreg. settori'!Area_stampa</vt:lpstr>
      <vt:lpstr>' 6. DELIB.6-2012 e post'!Titoli_stampa</vt:lpstr>
      <vt:lpstr>'2. F. INFRASTRUTT.'!Titoli_stampa</vt:lpstr>
      <vt:lpstr>'3.F. INFRASTRUTT.aggreg.settori'!Titoli_stampa</vt:lpstr>
      <vt:lpstr>'4. F. STRATEGICO'!Titoli_stampa</vt:lpstr>
      <vt:lpstr>'5.F. STRATEGICO aggreg. settori'!Titoli_stampa</vt:lpstr>
    </vt:vector>
  </TitlesOfParts>
  <Company>Hewlett-Packard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dpagliaro; NUVV</dc:creator>
  <cp:lastModifiedBy>Romano Roberto</cp:lastModifiedBy>
  <cp:lastPrinted>2019-05-29T11:41:41Z</cp:lastPrinted>
  <dcterms:created xsi:type="dcterms:W3CDTF">2017-02-23T10:42:57Z</dcterms:created>
  <dcterms:modified xsi:type="dcterms:W3CDTF">2020-07-09T09:12:27Z</dcterms:modified>
</cp:coreProperties>
</file>